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sa\Desktop\UAESP\DTS DIC 5\PLAN FINANCIERO\PLAN FINANCIERO DIC 9\"/>
    </mc:Choice>
  </mc:AlternateContent>
  <bookViews>
    <workbookView xWindow="0" yWindow="0" windowWidth="20490" windowHeight="7650" firstSheet="1" activeTab="1"/>
  </bookViews>
  <sheets>
    <sheet name="Consolidado" sheetId="3" r:id="rId1"/>
    <sheet name="Formato Res 754" sheetId="4" r:id="rId2"/>
    <sheet name="Proyecciones" sheetId="5" r:id="rId3"/>
  </sheets>
  <externalReferences>
    <externalReference r:id="rId4"/>
    <externalReference r:id="rId5"/>
  </externalReferences>
  <definedNames>
    <definedName name="INDICE2021" localSheetId="2">[1]Imput!$J$6</definedName>
    <definedName name="INDICE2021">[2]Imput!$J$6</definedName>
    <definedName name="INDICE2022" localSheetId="2">[1]Imput!$J$7</definedName>
    <definedName name="INDICE2022">[2]Imput!$J$7</definedName>
    <definedName name="INDICE2023" localSheetId="2">[1]Imput!$J$8</definedName>
    <definedName name="INDICE2023">[2]Imput!$J$8</definedName>
    <definedName name="INDICE2024" localSheetId="2">[1]Imput!$J$9</definedName>
    <definedName name="INDICE2024">[2]Imput!$J$9</definedName>
    <definedName name="INDICE2025" localSheetId="2">[1]Imput!$J$10</definedName>
    <definedName name="INDICE2025">[2]Imput!$J$10</definedName>
    <definedName name="INDICE2026" localSheetId="2">[1]Imput!$J$11</definedName>
    <definedName name="INDICE2026">[2]Imput!$J$11</definedName>
    <definedName name="INDICE2027" localSheetId="2">[1]Imput!$J$12</definedName>
    <definedName name="INDICE2027">[2]Imput!$J$12</definedName>
    <definedName name="INDICE2028" localSheetId="2">[1]Imput!$J$13</definedName>
    <definedName name="INDICE2028">[2]Imput!$J$13</definedName>
    <definedName name="INDICE2029" localSheetId="2">[1]Imput!$J$14</definedName>
    <definedName name="INDICE2029">[2]Imput!$J$14</definedName>
    <definedName name="INDICE2030" localSheetId="2">[1]Imput!$J$15</definedName>
    <definedName name="INDICE2030">[2]Imput!$J$15</definedName>
    <definedName name="INDICE2031" localSheetId="2">[1]Imput!$J$16</definedName>
    <definedName name="INDICE2031">[2]Imput!$J$16</definedName>
    <definedName name="INDICE2032" localSheetId="2">[1]Imput!$J$17</definedName>
    <definedName name="INDICE2032">[2]Imput!$J$17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 i="5" l="1"/>
  <c r="O36" i="5" s="1"/>
  <c r="N35" i="5"/>
  <c r="N36" i="5" s="1"/>
  <c r="M35" i="5"/>
  <c r="M36" i="5" s="1"/>
  <c r="L35" i="5"/>
  <c r="L36" i="5" s="1"/>
  <c r="K35" i="5"/>
  <c r="K36" i="5" s="1"/>
  <c r="J35" i="5"/>
  <c r="J36" i="5" s="1"/>
  <c r="I35" i="5"/>
  <c r="I36" i="5" s="1"/>
  <c r="H35" i="5"/>
  <c r="H36" i="5" s="1"/>
  <c r="G35" i="5"/>
  <c r="G36" i="5" s="1"/>
  <c r="F35" i="5"/>
  <c r="F36" i="5" s="1"/>
  <c r="E35" i="5"/>
  <c r="E36" i="5" s="1"/>
  <c r="D35" i="5"/>
  <c r="D36" i="5" s="1"/>
  <c r="C34" i="5"/>
  <c r="C33" i="5"/>
  <c r="C32" i="5"/>
  <c r="B32" i="5"/>
  <c r="O31" i="5"/>
  <c r="N31" i="5"/>
  <c r="M31" i="5"/>
  <c r="L31" i="5"/>
  <c r="K31" i="5"/>
  <c r="J31" i="5"/>
  <c r="I31" i="5"/>
  <c r="H31" i="5"/>
  <c r="G31" i="5"/>
  <c r="F31" i="5"/>
  <c r="E31" i="5"/>
  <c r="D31" i="5"/>
  <c r="C30" i="5"/>
  <c r="C29" i="5"/>
  <c r="C28" i="5"/>
  <c r="C27" i="5"/>
  <c r="C26" i="5"/>
  <c r="B26" i="5"/>
  <c r="O20" i="5"/>
  <c r="N20" i="5"/>
  <c r="M20" i="5"/>
  <c r="L20" i="5"/>
  <c r="K20" i="5"/>
  <c r="J20" i="5"/>
  <c r="I20" i="5"/>
  <c r="H20" i="5"/>
  <c r="G20" i="5"/>
  <c r="F20" i="5"/>
  <c r="E20" i="5"/>
  <c r="D20" i="5"/>
  <c r="O16" i="5"/>
  <c r="N16" i="5"/>
  <c r="M16" i="5"/>
  <c r="L16" i="5"/>
  <c r="K16" i="5"/>
  <c r="J16" i="5"/>
  <c r="I16" i="5"/>
  <c r="H16" i="5"/>
  <c r="G16" i="5"/>
  <c r="F16" i="5"/>
  <c r="E16" i="5"/>
  <c r="D16" i="5"/>
  <c r="O10" i="5"/>
  <c r="O21" i="5" s="1"/>
  <c r="N10" i="5"/>
  <c r="N21" i="5" s="1"/>
  <c r="M10" i="5"/>
  <c r="M21" i="5" s="1"/>
  <c r="L10" i="5"/>
  <c r="L21" i="5" s="1"/>
  <c r="K10" i="5"/>
  <c r="K21" i="5" s="1"/>
  <c r="J10" i="5"/>
  <c r="J21" i="5" s="1"/>
  <c r="I10" i="5"/>
  <c r="I21" i="5" s="1"/>
  <c r="H10" i="5"/>
  <c r="H21" i="5" s="1"/>
  <c r="G10" i="5"/>
  <c r="G21" i="5" s="1"/>
  <c r="F10" i="5"/>
  <c r="F21" i="5" s="1"/>
  <c r="E10" i="5"/>
  <c r="E21" i="5" s="1"/>
  <c r="D10" i="5"/>
  <c r="D21" i="5" s="1"/>
  <c r="M94" i="4"/>
  <c r="M95" i="4" s="1"/>
  <c r="I94" i="4"/>
  <c r="I95" i="4" s="1"/>
  <c r="E94" i="4"/>
  <c r="E95" i="4" s="1"/>
  <c r="AS87" i="4"/>
  <c r="AS95" i="4" s="1"/>
  <c r="AO87" i="4"/>
  <c r="AO95" i="4" s="1"/>
  <c r="AK87" i="4"/>
  <c r="AK95" i="4" s="1"/>
  <c r="AG87" i="4"/>
  <c r="AG95" i="4" s="1"/>
  <c r="AC87" i="4"/>
  <c r="AC95" i="4" s="1"/>
  <c r="Y87" i="4"/>
  <c r="Y95" i="4" s="1"/>
  <c r="U87" i="4"/>
  <c r="U95" i="4" s="1"/>
  <c r="Q87" i="4"/>
  <c r="Q95" i="4" s="1"/>
  <c r="M87" i="4"/>
  <c r="I87" i="4"/>
  <c r="E87" i="4"/>
  <c r="AW83" i="4"/>
  <c r="AW95" i="4" s="1"/>
  <c r="AS83" i="4"/>
  <c r="AO83" i="4"/>
  <c r="AK83" i="4"/>
  <c r="AG83" i="4"/>
  <c r="AC83" i="4"/>
  <c r="Y83" i="4"/>
  <c r="U83" i="4"/>
  <c r="Q83" i="4"/>
  <c r="M83" i="4"/>
  <c r="I83" i="4"/>
  <c r="E83" i="4"/>
  <c r="AS78" i="4"/>
  <c r="AO78" i="4"/>
  <c r="AK78" i="4"/>
  <c r="AG78" i="4"/>
  <c r="AC78" i="4"/>
  <c r="Y78" i="4"/>
  <c r="U78" i="4"/>
  <c r="Q78" i="4"/>
  <c r="M78" i="4"/>
  <c r="I78" i="4"/>
  <c r="E78" i="4"/>
  <c r="AW37" i="4"/>
  <c r="AW38" i="4" s="1"/>
  <c r="AS37" i="4"/>
  <c r="AS38" i="4" s="1"/>
  <c r="AO37" i="4"/>
  <c r="AO38" i="4" s="1"/>
  <c r="AK37" i="4"/>
  <c r="AK38" i="4" s="1"/>
  <c r="AG37" i="4"/>
  <c r="AG38" i="4" s="1"/>
  <c r="AC37" i="4"/>
  <c r="AC38" i="4" s="1"/>
  <c r="Y37" i="4"/>
  <c r="Y38" i="4" s="1"/>
  <c r="U37" i="4"/>
  <c r="U38" i="4" s="1"/>
  <c r="Q37" i="4"/>
  <c r="Q38" i="4" s="1"/>
  <c r="M37" i="4"/>
  <c r="M38" i="4" s="1"/>
  <c r="I37" i="4"/>
  <c r="I38" i="4" s="1"/>
  <c r="E37" i="4"/>
  <c r="E38" i="4" s="1"/>
  <c r="AW33" i="4"/>
  <c r="AS33" i="4"/>
  <c r="AO33" i="4"/>
  <c r="AK33" i="4"/>
  <c r="AG33" i="4"/>
  <c r="AC33" i="4"/>
  <c r="Y33" i="4"/>
  <c r="U33" i="4"/>
  <c r="Q33" i="4"/>
  <c r="M33" i="4"/>
  <c r="I33" i="4"/>
  <c r="E33" i="4"/>
  <c r="AW21" i="4"/>
  <c r="AS21" i="4"/>
  <c r="AO21" i="4"/>
  <c r="AK21" i="4"/>
  <c r="AG21" i="4"/>
  <c r="AC21" i="4"/>
  <c r="Y21" i="4"/>
  <c r="U21" i="4"/>
  <c r="Q21" i="4"/>
  <c r="M21" i="4"/>
  <c r="I21" i="4"/>
  <c r="E21" i="4"/>
  <c r="C20" i="4"/>
  <c r="C19" i="4"/>
  <c r="C18" i="4"/>
  <c r="B18" i="4"/>
  <c r="AW17" i="4"/>
  <c r="AS17" i="4"/>
  <c r="AO17" i="4"/>
  <c r="AK17" i="4"/>
  <c r="AG17" i="4"/>
  <c r="AC17" i="4"/>
  <c r="Y17" i="4"/>
  <c r="U17" i="4"/>
  <c r="Q17" i="4"/>
  <c r="M17" i="4"/>
  <c r="I17" i="4"/>
  <c r="E17" i="4"/>
  <c r="C16" i="4"/>
  <c r="C15" i="4"/>
  <c r="C14" i="4"/>
  <c r="C13" i="4"/>
  <c r="C12" i="4"/>
  <c r="B12" i="4"/>
  <c r="AW11" i="4"/>
  <c r="AW22" i="4" s="1"/>
  <c r="AS11" i="4"/>
  <c r="AS22" i="4" s="1"/>
  <c r="AO11" i="4"/>
  <c r="AO22" i="4" s="1"/>
  <c r="AK11" i="4"/>
  <c r="AK22" i="4" s="1"/>
  <c r="AG11" i="4"/>
  <c r="AG22" i="4" s="1"/>
  <c r="AC11" i="4"/>
  <c r="AC22" i="4" s="1"/>
  <c r="Y11" i="4"/>
  <c r="Y22" i="4" s="1"/>
  <c r="U11" i="4"/>
  <c r="U22" i="4" s="1"/>
  <c r="Q11" i="4"/>
  <c r="Q22" i="4" s="1"/>
  <c r="M11" i="4"/>
  <c r="M22" i="4" s="1"/>
  <c r="I11" i="4"/>
  <c r="I22" i="4" s="1"/>
  <c r="E11" i="4"/>
  <c r="E22" i="4" s="1"/>
  <c r="C10" i="4"/>
  <c r="C9" i="4"/>
  <c r="C8" i="4"/>
  <c r="C7" i="4"/>
  <c r="C6" i="4"/>
  <c r="B6" i="4"/>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D31" i="3"/>
  <c r="C31"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C25"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D23" i="3"/>
  <c r="C23"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AX6" i="3"/>
  <c r="AW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AX5" i="3"/>
  <c r="AW5" i="3"/>
  <c r="AV5" i="3"/>
  <c r="AU5" i="3"/>
  <c r="AT5" i="3"/>
  <c r="AS5" i="3"/>
  <c r="AR5" i="3"/>
  <c r="AQ5" i="3"/>
  <c r="AP5" i="3"/>
  <c r="AO5" i="3"/>
  <c r="AN5" i="3"/>
  <c r="AM5" i="3"/>
  <c r="AL5" i="3"/>
  <c r="AK5" i="3"/>
  <c r="AJ5" i="3"/>
  <c r="AI5" i="3"/>
  <c r="AH5" i="3"/>
  <c r="AG5" i="3"/>
  <c r="AF5" i="3"/>
  <c r="AE5" i="3"/>
  <c r="AD5" i="3"/>
  <c r="AC5" i="3"/>
  <c r="AB5" i="3"/>
  <c r="AA5" i="3"/>
  <c r="Z5" i="3"/>
  <c r="Y5" i="3"/>
  <c r="X5" i="3"/>
  <c r="W5" i="3"/>
  <c r="V5" i="3"/>
  <c r="U5" i="3"/>
  <c r="T5" i="3"/>
  <c r="S5" i="3"/>
  <c r="R5" i="3"/>
  <c r="Q5" i="3"/>
  <c r="P5" i="3"/>
  <c r="O5" i="3"/>
  <c r="N5" i="3"/>
  <c r="M5" i="3"/>
  <c r="L5" i="3"/>
  <c r="K5" i="3"/>
  <c r="J5" i="3"/>
  <c r="I5" i="3"/>
  <c r="H5" i="3"/>
  <c r="G5" i="3"/>
  <c r="F5" i="3"/>
  <c r="E5" i="3"/>
  <c r="D5" i="3"/>
  <c r="AX4"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alcChain>
</file>

<file path=xl/sharedStrings.xml><?xml version="1.0" encoding="utf-8"?>
<sst xmlns="http://schemas.openxmlformats.org/spreadsheetml/2006/main" count="742" uniqueCount="114">
  <si>
    <t>Cifras expresadas en pesos Colombianos</t>
  </si>
  <si>
    <t xml:space="preserve"> PROGRAMA APROVECHAMIENTO</t>
  </si>
  <si>
    <t>Pre inversión</t>
  </si>
  <si>
    <t>Inversión</t>
  </si>
  <si>
    <t>O&amp;M</t>
  </si>
  <si>
    <t>Clausura</t>
  </si>
  <si>
    <t>Proyecto 1. Desarrollo de los niveles de conocimiento y disciplina para la separación adecuada de residuos en la fuente por parte de los usuarios del servicio público de aseo</t>
  </si>
  <si>
    <t>Proyecto 2. Estandarización en los métodos y tecnologías para la recolección y transporte de residuos aprovechables</t>
  </si>
  <si>
    <t>Proyecto 3. Estrategias y acciones para la dinamización de cadenas de valor</t>
  </si>
  <si>
    <t>TOTAL DEL PROGRAMA APROVECHAMIENTO</t>
  </si>
  <si>
    <t xml:space="preserve"> PROGRAMA INCLUSIÓN RECICLADORES</t>
  </si>
  <si>
    <t>Proyecto 1. Acciones afirmativas enfocadas a la población recicladora de oficio para la superación de condiciones de vulnerabilidad.</t>
  </si>
  <si>
    <t>Proyecto 2. Capacitación a la población recicladora en los aspectos en que presenten debilidades para la prestación de la actividad de aprovechamiento en el marco del servicio público de aseo.</t>
  </si>
  <si>
    <t>TOTAL DEL PROGRAMA INCLUSION RECICLADORES</t>
  </si>
  <si>
    <t xml:space="preserve"> PROGRAMA TRATAMIENTO Y VALORIZACIÓN DE LOS RESIDUOS ORGÁNICOS EN BOGOTÁ</t>
  </si>
  <si>
    <t>Proyecto 1. Articulación e Implementación de estrategias de cultura ciudadana para disminuir el desperdicio de alimentos, promover el tratamiento in situo de los residuos orgánicos y promover la separación adecuada de residuos orgánicos en la fuente y su presentación por parte de los usuarios del servicio público de aseo</t>
  </si>
  <si>
    <t xml:space="preserve">Proyecto 2. Estudios y alianzas para garantizar la viabilidad de los proyectos de gestión integral de residuos orgánicos siguiendo los principios de la economía circular. </t>
  </si>
  <si>
    <t>Proyecto 3. Implementación de la estrategia técnica, operativa y administrativa para la recolección, transporte y tratamiento diferenciado de los residuos sólidos orgánicos</t>
  </si>
  <si>
    <t>TOTAL DEL PROGRAMA ORGANICOS</t>
  </si>
  <si>
    <t xml:space="preserve"> PROGRAMA RESIDUOS COSNTRUCCION Y DEMOLICIÓN</t>
  </si>
  <si>
    <t>Proyecto 1. Infraestructura y logística para la gestión de RCD provenientes de pequeños generadores.</t>
  </si>
  <si>
    <t>Proyecto 2. Infraestructura y logística para la gestión de RCD provenientes de grandes generadores.</t>
  </si>
  <si>
    <t>Proyecto 3. Infraestructura y logística para la gestión de RCD provenientes de proyectos de ciudad.</t>
  </si>
  <si>
    <t>Proyecto 4. Investigación, desarrollo e innovación en la gestión de RCD.</t>
  </si>
  <si>
    <t>TOTAL DEL PROGRAMA RCD</t>
  </si>
  <si>
    <t xml:space="preserve"> PROGRAMA CULTURA CIUDADANA</t>
  </si>
  <si>
    <t>Proyecto 1. Cultura ciudadana en el conocimiento de la gestión de residuos.</t>
  </si>
  <si>
    <t>Proyecto 2. Cultura ciudadana en las actitudes y prácticas sobre la gestión de residuos</t>
  </si>
  <si>
    <t>Proyecto 3. Cultura ciudadana en las emociones y valoraciones relacionados con la gestión de residuos</t>
  </si>
  <si>
    <t>TOTAL DEL PROGRAMA CULTURA CIUDADANA</t>
  </si>
  <si>
    <t>PROYECCIONES PROGRAMA APROVECHAMIENTO</t>
  </si>
  <si>
    <t>ITEM</t>
  </si>
  <si>
    <t>PROYECTO</t>
  </si>
  <si>
    <t>ACTIVIDAD</t>
  </si>
  <si>
    <t>VALOR TOTAL PROYECTO</t>
  </si>
  <si>
    <t>PROYECCIONES PROGRAMA INCLUSIÓN RECICLADORES</t>
  </si>
  <si>
    <t>Desarrollo de un manual de acciones afirmativas.</t>
  </si>
  <si>
    <t>Mantener el Registro Único de Recicladores de Oficio –RURO, como herramienta del censo de población recicladora de oficio, con el fin de contar con información actualizada de las personas que se dedican a la actividad de aprovechamiento e identificar sus necesidades.</t>
  </si>
  <si>
    <t>Apoyo a través de las entidades distritales y nacionales para la población recicladora en los siguientes aspectos:
• Asistencia psicosocial
• Salud
• Educación
• Integración Social
• Pisos de seguridad social</t>
  </si>
  <si>
    <t>Mejoramiento de los medios utilizados para la recolección y transporte del MPA</t>
  </si>
  <si>
    <t>Carnetizar la población recicladora
de oficio</t>
  </si>
  <si>
    <t xml:space="preserve">Caracterización del nivel de competitividad, consolidación y desarrollo de las organizaciones de recicladores.  </t>
  </si>
  <si>
    <t xml:space="preserve">Desarrollo de convenios y redes de cooperación para la consolidación de competencias necesarias para el desarrollo de la actividad de aprovechamiento en el marco de la prestación del servicio público de aseo </t>
  </si>
  <si>
    <t>Mantener actualizado el Registro Único de Organizaciones de Recicladores -RUOR-, para lo cual se definirán y 100%rán criterios de
verificación</t>
  </si>
  <si>
    <t>PROYECCIONES PROGRAMA DE TRATAMIENTO Y VALORIZACIÓN DE LOS RESIDUOS ORGÁNICOS EN BOGOTÁ</t>
  </si>
  <si>
    <t>Desarrollo de mesas interinstitucionales de articulación y de trabajo para la implementación de estrategias de gestión integral de residuos orgánicos.</t>
  </si>
  <si>
    <t xml:space="preserve">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t>
  </si>
  <si>
    <t>Desarrollar campañas de información y divulgación de la la adecuada separación y entrega diferenciada de los residuos orgánicos en bolsa/caneca verde en zonas que cuenten con rutas de recolección selectiva de residuos orgánicos.</t>
  </si>
  <si>
    <t>Desarrollar un estudio sobre la cadena de gestión de RO (flujo de biomasa residual) con información sobre la generación, ubicación y destino de los mismos en fruteros/fruvers, plazas de mercado públicas y privadas, centros comerciales, mercados, restaurantes, hoteles, propiedad horizontal, comedores comunitarios,  instituciones y otros medianos y grandes generadores de RO, además de instituciones que produzcan alimentos cocinados y alimentos procesados vencidos (con fecha de expiración caducada).</t>
  </si>
  <si>
    <t xml:space="preserve">Realizar la caracterización física, química y biológica de los residuos sólidos orgánicos generados en las 20 localidades de la ciudad de Bogotá, orientada al diseño de sistemas de tratamiento y valorización de residuos organicos en la ciudad mediante procesos aeróbicos, anaeróbicos y de recuperación energetica. La caracterización incluirá el análisis de cantidad de alimentos desperdiciados. </t>
  </si>
  <si>
    <t xml:space="preserve">Realizar un  estudio sobre la prefactibilidad técnica, económica, administrativa, jurídica  y ambiental de tecnologías de tratamiento de residuos orgánicos a mediana y gran escala, que puedan tratar residuos cocinados y garanticen la inocuidad de los productos resultantes. EL estudio deberá tener dos subproductos: Uno se enfocará en las tecnologías de tratamiento para producir mejoradores de suelo y el otro se enfocará en producir energía y otros productos. </t>
  </si>
  <si>
    <t xml:space="preserve">Realizar estudios para determinar la viabilidad técnica económica, administativa, jurídica y ambiental (factibilidad)  del tratamiento y valorización a mediana y gran escala de los residuos orgánicos a través de tecnologías que produzcan energía eléctrica, energía térmica, (biogás, pellets), biodiesel u otros tipos de tecnologías de valorización y que puedan tratar residuos cocinados y garanticen la inocuidad de los productos resultantes. </t>
  </si>
  <si>
    <t>Establecer un modelo comercial y financiero para el aprovechamiento de RO, fijando su implementación progresiva en el corto, mediano y largo plazo.</t>
  </si>
  <si>
    <t>Construir alianzas con la industria, las empresas y las asociaciones para (1) articular en el modelo a los gestores de residuos orgánicos e (2) incluir a la cadena de valor los productos derivados del aprovechamiento, tratamiento y/o valorización de los residuos orgánicos.</t>
  </si>
  <si>
    <t>Construcción y fortalecimiento de las capacidades distritales en investigación, desarrollo e innovación (I+D+I) para la gestión sostenible de los RO, la creación de un banco de proyectos, retos y prototipos.</t>
  </si>
  <si>
    <t>Diseño e implementación de un sistema de información distrital sobre la cadena de gestión de los residuos orgánicos (flujo de la biomasa residual) que se realiza desde los sectores público y privado, con indicadores y procesos de rendición de cuentas que se publiquen en diferentes espacios incluyendo el Observatorio Ambiental de Bogotá y Visor geográfico. .</t>
  </si>
  <si>
    <t>Gestión para la adquisición y regularización de predios para la instalación de plantas de tratamiento de residuos orgánicos (incluyendo la ruralidad).</t>
  </si>
  <si>
    <t>Formular e implementar un instrumento normativo que permita fortalecer y dinamizar la cadena de gestión de residuos orgánicos o biomasa residual hacia el desarrollo de modelos de economía circular</t>
  </si>
  <si>
    <t>Definición de un esquema para la recolección selectiva de residuos orgánicos en el Distrito Capital</t>
  </si>
  <si>
    <t>Implementación, seguimiento y gestión del conocimiento de los pilotos de recolección selectiva de residuos orgánicos en el Distrito Capital</t>
  </si>
  <si>
    <t xml:space="preserve">Implementación progresiva de un modelo de recolección y transporte con rutas selectivas diferenciadas para los residuos sólidos orgánicos y los residuos ordinarios. </t>
  </si>
  <si>
    <t>Diseñar, implementar y fortalecer sistemas de tratamiento de residuos orgánicos a microescala, implementando diversas tecnologías.</t>
  </si>
  <si>
    <t>Diseñar, implementar y fortalecer sistemas de tratamiento de residuos orgánicos a pequeña, mediana y gran escala, implementando diversas tecnologías según las características de cada residuo.</t>
  </si>
  <si>
    <t>Articular la Ciudad - Región para el tratamiento de residuos orgánicos, la producción y uso de abonos a partir de RO y promover un mercado de insumos para la producción alimentaria, el favorecimiento de los mercados campesinos, el mantenimiento de la malla verde de la ciudad, recuperación de suelos degradados y reconformación de canteras u otros usos, bajo el enfoque y principios de la economía circular.</t>
  </si>
  <si>
    <t>PROYECCIONES PROGRAMA RCD</t>
  </si>
  <si>
    <t>Desarrollo de competencias para el manejo de residuos de construcción y demolición, enfocado a maestros de obra y pequeños comercializadores de materiales de construcción.</t>
  </si>
  <si>
    <t>Definición de lineamientos para la implementación y operación de infraestructuras para la gestión de RCD provenientes de pequeños generadores.</t>
  </si>
  <si>
    <t>Implementación de pilotos de rutas de recolección selectiva a nivel domiciliario y de pequeños generadores,</t>
  </si>
  <si>
    <t>Implementar mínimo un piloto de operación de puntos limpios fijos y móviles.</t>
  </si>
  <si>
    <t>Articulación con gestores formales e informales para la ejecución de pilotos de recolección selectiva a nivel domiciliario y de pequeños generadores, y de atención a puntos críticos ya generados.</t>
  </si>
  <si>
    <t>Articulación con gestores que realicen aprovechamiento de RCD provenientes de pequeños generadores.</t>
  </si>
  <si>
    <t>Desarrollo de competencias para el manejo de residuos de construcción y demolición, enfocado a personal de obra.</t>
  </si>
  <si>
    <t>Actualización de lineamientos y/o documentación técnica existente para la gestión de RCD provenientes de grandes generadores.</t>
  </si>
  <si>
    <t>Articulación con gestores que realicen aprovechamiento de RCD provenientes de grandes generadores.</t>
  </si>
  <si>
    <t>Articulación con gestores que realicen aprovechamiento de RCD provenientes de grandes generadores de obras verticales</t>
  </si>
  <si>
    <t>Definir lineamientos para la gestión de RCD provenientes de proyectos de ciudad.</t>
  </si>
  <si>
    <t>Gestión de sitios para el manejo RCD provenientes del proceso de construcción de proyectos de ciudad.</t>
  </si>
  <si>
    <t>Aprovechamiento de RCD provenientes del proceso de construcción de proyectos de ciudad</t>
  </si>
  <si>
    <t>Caracterización de los RCD que se presentan en los puntos críticos y sitios de arrojo clandestino.</t>
  </si>
  <si>
    <t>Generación de normas técnicas para materiales provenientes de RCD reciclados</t>
  </si>
  <si>
    <t>Desarrollo de la bolsa de residuos y subproductos provenientes de RCD</t>
  </si>
  <si>
    <t>Estrategias de investigación para identificar otras formas de realizar tratamiento de RCD que no tengan una cadena definida</t>
  </si>
  <si>
    <t>Conformación de redes de conocimiento, investigación y generación de valor asociadas a los materiales potencialmente aprovechables.</t>
  </si>
  <si>
    <t>Generación de incentivos relacionados con la gestión de RCD</t>
  </si>
  <si>
    <t>PROYECCIONES PROGRAMA DE CULTURA CIUDADANA</t>
  </si>
  <si>
    <t>Creación de acciones de educación en gestión de residuos para niveles educativos y territoriales. Generar intervenciones y activaciones pedagógicas sobre gestión de residuos (en actividades masivas como eventos deportivos, conciertos o actividades culturales, plazas de mercado, centros comerciales y transporte público).</t>
  </si>
  <si>
    <t>Creación de herramientas pedagógicas: correo masivo, información en la factura del servicio de aseo, cuentos infantiles, caracterización de residuos, las normas en relación con los comportamientos en la gestión de residuos, presentaciones, guion de pedagogía en calle, videos, aplicación interactiva. Crear la escuela de gestión de residuos con sede física y virtual, en la que los formadores sean los recicladores.</t>
  </si>
  <si>
    <t>Desarrollo de acciones pedagógicas a niveles territoriales (hogar, barrio, UPZ, localidad) con actores del sistema de gestión de residuos (recicladores, organizaciones ambientales, académicos, instituciones de gobierno) en diálogo de saberes y promoviendo articulación y corresponsabilidad interinstitucional.</t>
  </si>
  <si>
    <t>Desarrollo de acciones pedagógicas en alianza con las instituciones educativas (jardines infantiles, colegios, institutos y universidades públicas y privadas) con impacto en el entorno familiar, vecinal y comunitario.</t>
  </si>
  <si>
    <t>Campañas de transformación del entorno y de cuidado del espacio comunitario en puntos críticos en alianza con las comunidades, con el propósito de generar apropiación del territorio y desnaturalizar el imaginario colectivo.</t>
  </si>
  <si>
    <t>Actividades de sensibilización y de orientación a la ciudadanía sobre buen uso de canecas, cestas y contenedores en el espacio público o en los lugares de relacionamiento social.</t>
  </si>
  <si>
    <t>Campañas orientadas a cambios de comportamientos sobre la manera en la que los ciudadanos consumimos, generamos y nos deshacemos de los residuos en el espacio público.</t>
  </si>
  <si>
    <t>Campañas de resignificación del Relleno Doña Juana, que lo presenten como terreno de gestión de residuos, como un predio, no un botadero, en el que además del enterramiento de residuos se divulguen proyectos de aprovechamiento.</t>
  </si>
  <si>
    <t>Acciones de visibilización de iniciativas privadas y comunitarias de cambio cultural orientadas a la gestión de residuos en intervenciones públicas.</t>
  </si>
  <si>
    <t>Actividades de reconocimiento y visibilización de los actores en la cadena de gestión de residuos, principalmente el reciclador.</t>
  </si>
  <si>
    <t>Atención de necesidades de información relacionada con los cambios culturales en la gestión de residuos.</t>
  </si>
  <si>
    <t>Campañas acerca de los beneficios de la separación y el aprovechamiento.</t>
  </si>
  <si>
    <t>Difusión mediante productos audiovisuales de los proyectos de aprovechamiento.</t>
  </si>
  <si>
    <t>Difusión de información mediante productos audiovisuales sobre los beneficios de la economía circular.</t>
  </si>
  <si>
    <t>Campaña de información acerca de prácticas y hábitos de consumo responsable.</t>
  </si>
  <si>
    <t>Visibilización en las redes sociales y en los medios de comunicación de la entidad y del distrito, de comportamientos cívicos, basados en la ética, los valores y el respeto de las normas asociadas a la gestión de residuos.</t>
  </si>
  <si>
    <t>Campañas que propicien mecanismos de autorregulación y regulación social que generen cambios en la manera en la que los ciudadanos consumimos, generamos y nos deshacemos de los residuos en el espacio público.</t>
  </si>
  <si>
    <t>Capacitaciones en centros educativos, espacios comunitarios y propiedades horizontales para aumentar el aprovechamiento de residuos sólidos.</t>
  </si>
  <si>
    <t>Seguimiento del sistema de información de aprovechamiento de residuos sólidos.</t>
  </si>
  <si>
    <t xml:space="preserve">Generación de mesas interinstitucionales para trabajar en la optimización de incentivos y correctivos sobre separación de residuos sólidos. </t>
  </si>
  <si>
    <t>Articular los proyectos de implementación de contenerización con los prestadores del servicio público de aseo en la actividad de aprovechamiento</t>
  </si>
  <si>
    <t>Desarrollar campañas de información, divulgación e implementación del Modelo de Aprovechamiento.</t>
  </si>
  <si>
    <t>Levantamiento de las fuentes, modernización para la captura de información</t>
  </si>
  <si>
    <t>Formulación e implementación de los planes de contingencia para la prestación de la actividad de aprovechamiento</t>
  </si>
  <si>
    <t>Mejoramiento y fortalecimiento de la capacidad operativa para el aprovechamiento para dar cumplimiento a la normatividad vigente</t>
  </si>
  <si>
    <t>Transición de las bodegas del Distrito, de un modelo comercial a uno industrial, acorde con la normatividad vigente</t>
  </si>
  <si>
    <t>Modernización y optimización de la prestación de la actividad de aprovechamiento</t>
  </si>
  <si>
    <t>Diagnóstico de alternativas ciudad región para la dinamización de cadenas de valor de los flujos de residuos sólidos generados en el Distrito</t>
  </si>
  <si>
    <t xml:space="preserve">Conformación del banco de proyectos de aprovechamiento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</si>
</sst>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numFmt numFmtId="165" formatCode="_(&quot;$&quot;\ * #,##0.00_);_(&quot;$&quot;\ * \(#,##0.00\);_(&quot;$&quot;\ * &quot;-&quot;??_);_(@_)"/>
    <numFmt numFmtId="166" formatCode="&quot;$&quot;#,##0"/>
  </numFmts>
  <fonts count="18" x14ac:knownFonts="1">
    <font>
      <sz val="11"/>
      <color theme="1"/>
      <name val="Calibri"/>
      <family val="2"/>
      <scheme val="minor"/>
    </font>
    <font>
      <sz val="11"/>
      <color theme="1"/>
      <name val="Calibri"/>
      <family val="2"/>
      <scheme val="minor"/>
    </font>
    <font>
      <sz val="16"/>
      <color theme="1"/>
      <name val="Calibri Light"/>
      <family val="1"/>
      <scheme val="major"/>
    </font>
    <font>
      <b/>
      <i/>
      <sz val="22"/>
      <color theme="1"/>
      <name val="Calibri"/>
      <family val="2"/>
      <scheme val="minor"/>
    </font>
    <font>
      <b/>
      <i/>
      <sz val="11"/>
      <color theme="1"/>
      <name val="Calibri"/>
      <family val="2"/>
      <scheme val="minor"/>
    </font>
    <font>
      <b/>
      <sz val="10"/>
      <color theme="0"/>
      <name val="Arial"/>
      <family val="2"/>
    </font>
    <font>
      <b/>
      <sz val="11"/>
      <color theme="0"/>
      <name val="Arial"/>
      <family val="2"/>
    </font>
    <font>
      <sz val="11"/>
      <color rgb="FF000000"/>
      <name val="Calibri"/>
      <family val="2"/>
      <scheme val="minor"/>
    </font>
    <font>
      <b/>
      <sz val="10"/>
      <color theme="1"/>
      <name val="Times New Roman"/>
      <family val="1"/>
    </font>
    <font>
      <sz val="10"/>
      <color theme="1"/>
      <name val="Times New Roman"/>
      <family val="1"/>
    </font>
    <font>
      <b/>
      <sz val="11"/>
      <color theme="1"/>
      <name val="Calibri"/>
      <family val="2"/>
      <scheme val="minor"/>
    </font>
    <font>
      <b/>
      <sz val="10"/>
      <color theme="0"/>
      <name val="Times New Roman"/>
      <family val="1"/>
    </font>
    <font>
      <sz val="11"/>
      <color rgb="FF000000"/>
      <name val="Times New Roman"/>
      <family val="1"/>
    </font>
    <font>
      <sz val="11"/>
      <color theme="1"/>
      <name val="Times New Roman"/>
      <family val="1"/>
    </font>
    <font>
      <b/>
      <sz val="22"/>
      <color theme="1"/>
      <name val="Times New Roman"/>
      <family val="1"/>
    </font>
    <font>
      <b/>
      <sz val="11"/>
      <color theme="0"/>
      <name val="Times New Roman"/>
      <family val="1"/>
    </font>
    <font>
      <b/>
      <sz val="14"/>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bgColor indexed="64"/>
      </patternFill>
    </fill>
    <fill>
      <patternFill patternType="solid">
        <fgColor rgb="FFFFFFFF"/>
        <bgColor rgb="FF000000"/>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7" tint="-0.49998474074526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165" fontId="1" fillId="0" borderId="0" applyFont="0" applyFill="0" applyBorder="0" applyAlignment="0" applyProtection="0"/>
  </cellStyleXfs>
  <cellXfs count="109">
    <xf numFmtId="0" fontId="0" fillId="0" borderId="0" xfId="0"/>
    <xf numFmtId="0" fontId="0" fillId="2" borderId="0" xfId="0" applyFill="1" applyAlignment="1">
      <alignment vertical="center"/>
    </xf>
    <xf numFmtId="0" fontId="2" fillId="2" borderId="0" xfId="0" applyFont="1" applyFill="1" applyAlignment="1">
      <alignment vertical="center"/>
    </xf>
    <xf numFmtId="0" fontId="4" fillId="2" borderId="2" xfId="0" applyFont="1" applyFill="1" applyBorder="1" applyAlignment="1">
      <alignment vertical="center"/>
    </xf>
    <xf numFmtId="0" fontId="4" fillId="2" borderId="0" xfId="0" applyFont="1" applyFill="1" applyAlignment="1">
      <alignment vertical="center"/>
    </xf>
    <xf numFmtId="0" fontId="0" fillId="2" borderId="2" xfId="0" applyFill="1" applyBorder="1" applyAlignment="1">
      <alignment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textRotation="90"/>
    </xf>
    <xf numFmtId="164" fontId="7" fillId="5" borderId="1" xfId="0" applyNumberFormat="1" applyFont="1" applyFill="1" applyBorder="1" applyAlignment="1">
      <alignment horizontal="left" vertical="center" wrapText="1"/>
    </xf>
    <xf numFmtId="1" fontId="8" fillId="0" borderId="0" xfId="0" applyNumberFormat="1" applyFont="1" applyAlignment="1">
      <alignment horizontal="left" vertical="center"/>
    </xf>
    <xf numFmtId="0" fontId="9" fillId="0" borderId="0" xfId="0" applyFont="1" applyAlignment="1">
      <alignment horizontal="left"/>
    </xf>
    <xf numFmtId="164" fontId="10" fillId="2" borderId="0" xfId="0" applyNumberFormat="1" applyFont="1" applyFill="1" applyAlignment="1">
      <alignment horizontal="right" vertical="center"/>
    </xf>
    <xf numFmtId="164" fontId="0" fillId="2" borderId="0" xfId="0" applyNumberFormat="1" applyFill="1" applyAlignment="1">
      <alignment horizontal="right" vertical="center"/>
    </xf>
    <xf numFmtId="164" fontId="1" fillId="2" borderId="0" xfId="1" applyNumberFormat="1" applyFill="1" applyAlignment="1">
      <alignment horizontal="right" vertical="center"/>
    </xf>
    <xf numFmtId="164" fontId="1" fillId="2" borderId="0" xfId="1" applyNumberFormat="1" applyFill="1" applyBorder="1" applyAlignment="1">
      <alignment horizontal="right" vertical="center"/>
    </xf>
    <xf numFmtId="0" fontId="5" fillId="4" borderId="6" xfId="0" applyFont="1" applyFill="1" applyBorder="1" applyAlignment="1">
      <alignment horizontal="center" vertical="center" textRotation="90"/>
    </xf>
    <xf numFmtId="164" fontId="1" fillId="2" borderId="2" xfId="1" applyNumberFormat="1" applyFill="1" applyBorder="1" applyAlignment="1">
      <alignment horizontal="right" vertical="center"/>
    </xf>
    <xf numFmtId="0" fontId="5" fillId="4" borderId="3" xfId="0" applyFont="1" applyFill="1" applyBorder="1" applyAlignment="1">
      <alignment horizontal="center" vertical="center" wrapText="1"/>
    </xf>
    <xf numFmtId="0" fontId="13" fillId="2" borderId="0" xfId="0" applyFont="1" applyFill="1" applyAlignment="1">
      <alignment vertical="center"/>
    </xf>
    <xf numFmtId="0" fontId="14" fillId="2" borderId="0" xfId="0" applyFont="1" applyFill="1" applyAlignment="1">
      <alignment horizontal="left" vertical="center"/>
    </xf>
    <xf numFmtId="0" fontId="11" fillId="4" borderId="12" xfId="0" applyFont="1" applyFill="1" applyBorder="1" applyAlignment="1">
      <alignment horizontal="center" vertical="center" textRotation="90"/>
    </xf>
    <xf numFmtId="0" fontId="11" fillId="4" borderId="1" xfId="0" applyFont="1" applyFill="1" applyBorder="1" applyAlignment="1">
      <alignment horizontal="center" vertical="center" textRotation="90"/>
    </xf>
    <xf numFmtId="0" fontId="11" fillId="4" borderId="13" xfId="0" applyFont="1" applyFill="1" applyBorder="1" applyAlignment="1">
      <alignment horizontal="center" vertical="center" textRotation="90"/>
    </xf>
    <xf numFmtId="164" fontId="13" fillId="0" borderId="14" xfId="0" applyNumberFormat="1" applyFont="1" applyBorder="1" applyAlignment="1">
      <alignment horizontal="left" vertical="center" wrapText="1"/>
    </xf>
    <xf numFmtId="164" fontId="12" fillId="5" borderId="12" xfId="0" applyNumberFormat="1" applyFont="1" applyFill="1" applyBorder="1" applyAlignment="1">
      <alignment horizontal="left" vertical="center" wrapText="1"/>
    </xf>
    <xf numFmtId="164" fontId="12" fillId="5" borderId="1" xfId="0" applyNumberFormat="1" applyFont="1" applyFill="1" applyBorder="1" applyAlignment="1">
      <alignment horizontal="left" vertical="center" wrapText="1"/>
    </xf>
    <xf numFmtId="164" fontId="12" fillId="5" borderId="13" xfId="0" applyNumberFormat="1" applyFont="1" applyFill="1" applyBorder="1" applyAlignment="1">
      <alignment horizontal="left" vertical="center" wrapText="1"/>
    </xf>
    <xf numFmtId="164" fontId="13" fillId="0" borderId="15" xfId="0" applyNumberFormat="1" applyFont="1" applyBorder="1" applyAlignment="1">
      <alignment horizontal="left" vertical="center" wrapText="1"/>
    </xf>
    <xf numFmtId="164" fontId="12" fillId="5" borderId="16" xfId="0" applyNumberFormat="1" applyFont="1" applyFill="1" applyBorder="1" applyAlignment="1">
      <alignment horizontal="left" vertical="center" wrapText="1"/>
    </xf>
    <xf numFmtId="164" fontId="12" fillId="5" borderId="3" xfId="0" applyNumberFormat="1" applyFont="1" applyFill="1" applyBorder="1" applyAlignment="1">
      <alignment horizontal="left" vertical="center" wrapText="1"/>
    </xf>
    <xf numFmtId="164" fontId="12" fillId="5" borderId="17" xfId="0" applyNumberFormat="1" applyFont="1" applyFill="1" applyBorder="1" applyAlignment="1">
      <alignment horizontal="left" vertical="center" wrapText="1"/>
    </xf>
    <xf numFmtId="164" fontId="8" fillId="6" borderId="18" xfId="0" applyNumberFormat="1" applyFont="1" applyFill="1" applyBorder="1" applyAlignment="1">
      <alignment horizontal="left" vertical="center" wrapText="1"/>
    </xf>
    <xf numFmtId="164" fontId="8" fillId="6" borderId="19" xfId="0" applyNumberFormat="1" applyFont="1" applyFill="1" applyBorder="1" applyAlignment="1">
      <alignment horizontal="left" vertical="center" wrapText="1"/>
    </xf>
    <xf numFmtId="164" fontId="8" fillId="6" borderId="20" xfId="0" applyNumberFormat="1" applyFont="1" applyFill="1" applyBorder="1" applyAlignment="1">
      <alignment horizontal="left" vertical="center" wrapText="1"/>
    </xf>
    <xf numFmtId="164" fontId="8" fillId="6" borderId="21" xfId="0" applyNumberFormat="1" applyFont="1" applyFill="1" applyBorder="1" applyAlignment="1">
      <alignment horizontal="left" vertical="center" wrapText="1"/>
    </xf>
    <xf numFmtId="0" fontId="11" fillId="4" borderId="25" xfId="0" applyFont="1" applyFill="1" applyBorder="1" applyAlignment="1">
      <alignment horizontal="center" vertical="center" textRotation="90"/>
    </xf>
    <xf numFmtId="0" fontId="11" fillId="4" borderId="6" xfId="0" applyFont="1" applyFill="1" applyBorder="1" applyAlignment="1">
      <alignment horizontal="center" vertical="center" textRotation="90"/>
    </xf>
    <xf numFmtId="0" fontId="11" fillId="4" borderId="26" xfId="0" applyFont="1" applyFill="1" applyBorder="1" applyAlignment="1">
      <alignment horizontal="center" vertical="center" textRotation="90"/>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166" fontId="1" fillId="2" borderId="1" xfId="1" applyNumberFormat="1" applyFill="1" applyBorder="1" applyAlignment="1">
      <alignment horizontal="right" vertical="center"/>
    </xf>
    <xf numFmtId="166" fontId="10" fillId="7" borderId="1" xfId="1" applyNumberFormat="1" applyFont="1" applyFill="1" applyBorder="1" applyAlignment="1">
      <alignment horizontal="right" vertical="center"/>
    </xf>
    <xf numFmtId="166" fontId="1" fillId="2" borderId="1" xfId="1" applyNumberFormat="1" applyFont="1" applyFill="1" applyBorder="1" applyAlignment="1">
      <alignment horizontal="right" vertical="center"/>
    </xf>
    <xf numFmtId="166" fontId="17" fillId="8" borderId="1" xfId="1" applyNumberFormat="1" applyFont="1" applyFill="1" applyBorder="1" applyAlignment="1">
      <alignment horizontal="right" vertical="center"/>
    </xf>
    <xf numFmtId="166" fontId="7" fillId="5" borderId="1" xfId="0" applyNumberFormat="1" applyFont="1" applyFill="1" applyBorder="1" applyAlignment="1">
      <alignment horizontal="right" vertical="center"/>
    </xf>
    <xf numFmtId="0" fontId="4" fillId="2" borderId="30" xfId="0" applyFont="1" applyFill="1" applyBorder="1" applyAlignment="1">
      <alignment vertical="center"/>
    </xf>
    <xf numFmtId="0" fontId="0" fillId="2" borderId="31" xfId="0" applyFill="1" applyBorder="1" applyAlignment="1">
      <alignment vertical="center"/>
    </xf>
    <xf numFmtId="0" fontId="16" fillId="9" borderId="32" xfId="0" applyFont="1" applyFill="1" applyBorder="1" applyAlignment="1">
      <alignment horizontal="center" vertical="center"/>
    </xf>
    <xf numFmtId="0" fontId="16" fillId="9" borderId="33" xfId="0" applyFont="1" applyFill="1" applyBorder="1" applyAlignment="1">
      <alignment horizontal="center" vertical="center"/>
    </xf>
    <xf numFmtId="0" fontId="16" fillId="9" borderId="28" xfId="0" applyFont="1" applyFill="1" applyBorder="1" applyAlignment="1">
      <alignment horizontal="center" vertical="center"/>
    </xf>
    <xf numFmtId="0" fontId="16" fillId="9" borderId="29" xfId="0" applyFont="1" applyFill="1" applyBorder="1" applyAlignment="1">
      <alignment horizontal="center" vertical="center"/>
    </xf>
    <xf numFmtId="164" fontId="0" fillId="2" borderId="33" xfId="0" applyNumberFormat="1" applyFill="1" applyBorder="1" applyAlignment="1">
      <alignment horizontal="left" vertical="center" wrapText="1"/>
    </xf>
    <xf numFmtId="166" fontId="1" fillId="2" borderId="28" xfId="1" applyNumberFormat="1" applyFill="1" applyBorder="1" applyAlignment="1">
      <alignment horizontal="right" vertical="center"/>
    </xf>
    <xf numFmtId="166" fontId="1" fillId="2" borderId="29" xfId="1" applyNumberFormat="1" applyFill="1" applyBorder="1" applyAlignment="1">
      <alignment horizontal="right" vertical="center"/>
    </xf>
    <xf numFmtId="166" fontId="10" fillId="7" borderId="28" xfId="1" applyNumberFormat="1" applyFont="1" applyFill="1" applyBorder="1" applyAlignment="1">
      <alignment horizontal="right" vertical="center"/>
    </xf>
    <xf numFmtId="166" fontId="10" fillId="7" borderId="29" xfId="1" applyNumberFormat="1" applyFont="1" applyFill="1" applyBorder="1" applyAlignment="1">
      <alignment horizontal="right" vertical="center"/>
    </xf>
    <xf numFmtId="164" fontId="0" fillId="2" borderId="28" xfId="0" applyNumberFormat="1" applyFill="1" applyBorder="1" applyAlignment="1">
      <alignment horizontal="left" vertical="center" wrapText="1"/>
    </xf>
    <xf numFmtId="166" fontId="1" fillId="2" borderId="28" xfId="1" applyNumberFormat="1" applyFont="1" applyFill="1" applyBorder="1" applyAlignment="1">
      <alignment horizontal="right" vertical="center"/>
    </xf>
    <xf numFmtId="166" fontId="1" fillId="2" borderId="29" xfId="1" applyNumberFormat="1" applyFont="1" applyFill="1" applyBorder="1" applyAlignment="1">
      <alignment horizontal="right" vertical="center"/>
    </xf>
    <xf numFmtId="166" fontId="17" fillId="8" borderId="28" xfId="1" applyNumberFormat="1" applyFont="1" applyFill="1" applyBorder="1" applyAlignment="1">
      <alignment horizontal="right" vertical="center"/>
    </xf>
    <xf numFmtId="166" fontId="17" fillId="8" borderId="29" xfId="1" applyNumberFormat="1" applyFont="1" applyFill="1" applyBorder="1" applyAlignment="1">
      <alignment horizontal="right" vertical="center"/>
    </xf>
    <xf numFmtId="164" fontId="7" fillId="5" borderId="28" xfId="0" applyNumberFormat="1" applyFont="1" applyFill="1" applyBorder="1" applyAlignment="1">
      <alignment horizontal="left" vertical="center" wrapText="1"/>
    </xf>
    <xf numFmtId="166" fontId="7" fillId="5" borderId="28" xfId="0" applyNumberFormat="1" applyFont="1" applyFill="1" applyBorder="1" applyAlignment="1">
      <alignment horizontal="right" vertical="center"/>
    </xf>
    <xf numFmtId="166" fontId="7" fillId="5" borderId="29" xfId="0" applyNumberFormat="1" applyFont="1" applyFill="1" applyBorder="1" applyAlignment="1">
      <alignment horizontal="right" vertical="center"/>
    </xf>
    <xf numFmtId="166" fontId="7" fillId="5" borderId="36" xfId="0" applyNumberFormat="1" applyFont="1" applyFill="1" applyBorder="1" applyAlignment="1">
      <alignment horizontal="right" vertical="center"/>
    </xf>
    <xf numFmtId="166" fontId="7" fillId="5" borderId="37" xfId="0" applyNumberFormat="1" applyFont="1" applyFill="1" applyBorder="1" applyAlignment="1">
      <alignment horizontal="right" vertical="center"/>
    </xf>
    <xf numFmtId="164" fontId="10" fillId="7" borderId="1" xfId="0" applyNumberFormat="1" applyFont="1" applyFill="1" applyBorder="1" applyAlignment="1">
      <alignment horizontal="left" vertical="center" wrapText="1"/>
    </xf>
    <xf numFmtId="164" fontId="16" fillId="8" borderId="1" xfId="0" applyNumberFormat="1" applyFont="1" applyFill="1" applyBorder="1" applyAlignment="1">
      <alignment horizontal="left" vertical="center" wrapText="1"/>
    </xf>
    <xf numFmtId="164" fontId="0" fillId="2" borderId="1" xfId="0" applyNumberFormat="1" applyFill="1" applyBorder="1" applyAlignment="1">
      <alignment horizontal="left"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11"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1" fillId="4" borderId="7" xfId="0" applyFont="1" applyFill="1" applyBorder="1" applyAlignment="1">
      <alignment horizontal="center" vertical="center" wrapText="1"/>
    </xf>
    <xf numFmtId="0" fontId="11" fillId="4" borderId="11" xfId="0" applyFont="1" applyFill="1" applyBorder="1" applyAlignment="1">
      <alignment horizontal="center" vertical="center" wrapText="1"/>
    </xf>
    <xf numFmtId="164" fontId="0" fillId="2" borderId="1" xfId="0" applyNumberFormat="1" applyFill="1" applyBorder="1" applyAlignment="1">
      <alignment horizontal="left" vertical="center" wrapText="1"/>
    </xf>
    <xf numFmtId="0" fontId="3" fillId="3" borderId="1" xfId="0" applyFont="1" applyFill="1" applyBorder="1" applyAlignment="1">
      <alignment horizontal="center" vertical="center"/>
    </xf>
    <xf numFmtId="0" fontId="6" fillId="4" borderId="1" xfId="0" applyFont="1" applyFill="1" applyBorder="1" applyAlignment="1">
      <alignment horizontal="center" vertical="center"/>
    </xf>
    <xf numFmtId="164" fontId="0" fillId="0" borderId="1" xfId="0" applyNumberFormat="1" applyBorder="1" applyAlignment="1">
      <alignment horizontal="left" vertical="center" wrapText="1"/>
    </xf>
    <xf numFmtId="164" fontId="10" fillId="7" borderId="1" xfId="0" applyNumberFormat="1" applyFont="1" applyFill="1" applyBorder="1" applyAlignment="1">
      <alignment horizontal="left" vertical="center" wrapText="1"/>
    </xf>
    <xf numFmtId="164" fontId="16" fillId="8" borderId="1" xfId="0" applyNumberFormat="1" applyFont="1" applyFill="1" applyBorder="1" applyAlignment="1">
      <alignment horizontal="left" vertical="center" wrapText="1"/>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5" xfId="0" applyFont="1" applyFill="1" applyBorder="1" applyAlignment="1">
      <alignment horizontal="center" vertical="center"/>
    </xf>
    <xf numFmtId="164" fontId="7" fillId="0" borderId="1" xfId="0" applyNumberFormat="1" applyFont="1" applyBorder="1" applyAlignment="1">
      <alignment horizontal="left" vertical="center" wrapText="1"/>
    </xf>
    <xf numFmtId="164" fontId="7" fillId="0" borderId="1" xfId="0" applyNumberFormat="1" applyFont="1" applyBorder="1" applyAlignment="1">
      <alignment horizontal="center" vertical="center" wrapText="1"/>
    </xf>
    <xf numFmtId="164" fontId="0" fillId="2" borderId="34" xfId="0" applyNumberFormat="1" applyFill="1" applyBorder="1" applyAlignment="1">
      <alignment horizontal="left" vertical="center" wrapText="1"/>
    </xf>
    <xf numFmtId="164" fontId="0" fillId="2" borderId="25" xfId="0" applyNumberFormat="1" applyFill="1" applyBorder="1" applyAlignment="1">
      <alignment horizontal="left" vertical="center" wrapText="1"/>
    </xf>
    <xf numFmtId="164" fontId="0" fillId="2" borderId="35" xfId="0" applyNumberFormat="1" applyFill="1" applyBorder="1" applyAlignment="1">
      <alignment horizontal="left" vertical="center" wrapText="1"/>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164" fontId="0" fillId="0" borderId="34" xfId="0" applyNumberFormat="1" applyBorder="1" applyAlignment="1">
      <alignment horizontal="left" vertical="center" wrapText="1"/>
    </xf>
    <xf numFmtId="164" fontId="0" fillId="0" borderId="25" xfId="0" applyNumberFormat="1" applyBorder="1" applyAlignment="1">
      <alignment horizontal="left" vertical="center" wrapText="1"/>
    </xf>
    <xf numFmtId="164" fontId="0" fillId="0" borderId="35" xfId="0" applyNumberFormat="1" applyBorder="1" applyAlignment="1">
      <alignment horizontal="left" vertical="center" wrapText="1"/>
    </xf>
    <xf numFmtId="164" fontId="10" fillId="7" borderId="27" xfId="0" applyNumberFormat="1" applyFont="1" applyFill="1" applyBorder="1" applyAlignment="1">
      <alignment horizontal="left" vertical="center" wrapText="1"/>
    </xf>
    <xf numFmtId="164" fontId="10" fillId="7" borderId="28" xfId="0" applyNumberFormat="1" applyFont="1" applyFill="1" applyBorder="1" applyAlignment="1">
      <alignment horizontal="left" vertical="center" wrapText="1"/>
    </xf>
    <xf numFmtId="164" fontId="7" fillId="0" borderId="34" xfId="0" applyNumberFormat="1" applyFont="1" applyBorder="1" applyAlignment="1">
      <alignment horizontal="left" vertical="center" wrapText="1"/>
    </xf>
    <xf numFmtId="164" fontId="16" fillId="8" borderId="27" xfId="0" applyNumberFormat="1" applyFont="1" applyFill="1" applyBorder="1" applyAlignment="1">
      <alignment horizontal="left" vertical="center" wrapText="1"/>
    </xf>
    <xf numFmtId="164" fontId="16" fillId="8" borderId="28" xfId="0" applyNumberFormat="1" applyFont="1" applyFill="1" applyBorder="1" applyAlignment="1">
      <alignment horizontal="left" vertical="center" wrapText="1"/>
    </xf>
    <xf numFmtId="164" fontId="7" fillId="0" borderId="25" xfId="0" applyNumberFormat="1" applyFont="1" applyBorder="1" applyAlignment="1">
      <alignment horizontal="left" vertical="center" wrapText="1"/>
    </xf>
    <xf numFmtId="164" fontId="7" fillId="0" borderId="38" xfId="0" applyNumberFormat="1" applyFont="1" applyBorder="1" applyAlignment="1">
      <alignment horizontal="left" vertical="center" wrapText="1"/>
    </xf>
    <xf numFmtId="0" fontId="3" fillId="3" borderId="39" xfId="0" applyFont="1" applyFill="1" applyBorder="1" applyAlignment="1">
      <alignment horizontal="left" vertical="center"/>
    </xf>
    <xf numFmtId="164" fontId="7" fillId="0" borderId="40" xfId="0" applyNumberFormat="1" applyFont="1" applyBorder="1" applyAlignment="1">
      <alignment horizontal="center" vertical="center" wrapText="1"/>
    </xf>
    <xf numFmtId="164" fontId="7" fillId="0" borderId="39" xfId="0" applyNumberFormat="1" applyFont="1" applyBorder="1" applyAlignment="1">
      <alignment horizontal="center" vertical="center" wrapText="1"/>
    </xf>
  </cellXfs>
  <cellStyles count="2">
    <cellStyle name="Moneda" xfId="1" builtinId="4"/>
    <cellStyle name="Normal" xfId="0" builtinId="0"/>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fgarzongarzon/Downloads/Plan%20Financiero%20PGIRS%20Inclu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osal/Desktop/Planes%20Financieros%20Aprovechamiento/Plan%20Financiero%20PGIRS%20Aprovech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ut"/>
      <sheetName val="PyP Inclusión"/>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ut"/>
      <sheetName val="FORMATO RES 754"/>
      <sheetName val="$ APROVECHAMIENT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31"/>
  <sheetViews>
    <sheetView zoomScale="90" zoomScaleNormal="90" workbookViewId="0">
      <selection activeCell="D9" sqref="D9"/>
    </sheetView>
  </sheetViews>
  <sheetFormatPr baseColWidth="10" defaultColWidth="11.42578125" defaultRowHeight="15" x14ac:dyDescent="0.25"/>
  <cols>
    <col min="1" max="1" width="2.140625" style="18" customWidth="1"/>
    <col min="2" max="2" width="38.28515625" style="18" customWidth="1"/>
    <col min="3" max="3" width="3.42578125" style="18" bestFit="1" customWidth="1"/>
    <col min="4" max="4" width="14.7109375" style="18" bestFit="1" customWidth="1"/>
    <col min="5" max="7" width="3.42578125" style="18" bestFit="1" customWidth="1"/>
    <col min="8" max="8" width="14.7109375" style="18" bestFit="1" customWidth="1"/>
    <col min="9" max="11" width="3.42578125" style="18" bestFit="1" customWidth="1"/>
    <col min="12" max="12" width="14.7109375" style="18" bestFit="1" customWidth="1"/>
    <col min="13" max="15" width="3.42578125" style="18" bestFit="1" customWidth="1"/>
    <col min="16" max="16" width="14.7109375" style="18" bestFit="1" customWidth="1"/>
    <col min="17" max="19" width="3.42578125" style="18" bestFit="1" customWidth="1"/>
    <col min="20" max="20" width="14.7109375" style="18" bestFit="1" customWidth="1"/>
    <col min="21" max="23" width="3.42578125" style="18" bestFit="1" customWidth="1"/>
    <col min="24" max="24" width="14.7109375" style="18" bestFit="1" customWidth="1"/>
    <col min="25" max="27" width="3.42578125" style="18" bestFit="1" customWidth="1"/>
    <col min="28" max="28" width="14.7109375" style="18" bestFit="1" customWidth="1"/>
    <col min="29" max="31" width="3.42578125" style="18" bestFit="1" customWidth="1"/>
    <col min="32" max="32" width="14.7109375" style="18" bestFit="1" customWidth="1"/>
    <col min="33" max="35" width="3.42578125" style="18" bestFit="1" customWidth="1"/>
    <col min="36" max="36" width="14.7109375" style="18" bestFit="1" customWidth="1"/>
    <col min="37" max="39" width="3.42578125" style="18" bestFit="1" customWidth="1"/>
    <col min="40" max="40" width="14.7109375" style="18" bestFit="1" customWidth="1"/>
    <col min="41" max="43" width="3.42578125" style="18" bestFit="1" customWidth="1"/>
    <col min="44" max="44" width="14.7109375" style="18" bestFit="1" customWidth="1"/>
    <col min="45" max="47" width="3.42578125" style="18" bestFit="1" customWidth="1"/>
    <col min="48" max="48" width="14.7109375" style="18" bestFit="1" customWidth="1"/>
    <col min="49" max="50" width="3.42578125" style="18" bestFit="1" customWidth="1"/>
    <col min="51" max="16384" width="11.42578125" style="18"/>
  </cols>
  <sheetData>
    <row r="1" spans="1:50" ht="27.75" thickBot="1" x14ac:dyDescent="0.3">
      <c r="B1" s="19" t="s">
        <v>0</v>
      </c>
    </row>
    <row r="2" spans="1:50" x14ac:dyDescent="0.25">
      <c r="B2" s="72" t="s">
        <v>1</v>
      </c>
      <c r="C2" s="69">
        <v>2021</v>
      </c>
      <c r="D2" s="70"/>
      <c r="E2" s="70"/>
      <c r="F2" s="71"/>
      <c r="G2" s="69">
        <v>2022</v>
      </c>
      <c r="H2" s="70"/>
      <c r="I2" s="70"/>
      <c r="J2" s="71"/>
      <c r="K2" s="69">
        <v>2023</v>
      </c>
      <c r="L2" s="70"/>
      <c r="M2" s="70"/>
      <c r="N2" s="71"/>
      <c r="O2" s="69">
        <v>2024</v>
      </c>
      <c r="P2" s="70"/>
      <c r="Q2" s="70"/>
      <c r="R2" s="71"/>
      <c r="S2" s="69">
        <v>2025</v>
      </c>
      <c r="T2" s="70"/>
      <c r="U2" s="70"/>
      <c r="V2" s="71"/>
      <c r="W2" s="69">
        <v>2026</v>
      </c>
      <c r="X2" s="70"/>
      <c r="Y2" s="70"/>
      <c r="Z2" s="71"/>
      <c r="AA2" s="69">
        <v>2027</v>
      </c>
      <c r="AB2" s="70"/>
      <c r="AC2" s="70"/>
      <c r="AD2" s="71"/>
      <c r="AE2" s="69">
        <v>2028</v>
      </c>
      <c r="AF2" s="70"/>
      <c r="AG2" s="70"/>
      <c r="AH2" s="71"/>
      <c r="AI2" s="69">
        <v>2029</v>
      </c>
      <c r="AJ2" s="70"/>
      <c r="AK2" s="70"/>
      <c r="AL2" s="71"/>
      <c r="AM2" s="69">
        <v>2030</v>
      </c>
      <c r="AN2" s="70"/>
      <c r="AO2" s="70"/>
      <c r="AP2" s="71"/>
      <c r="AQ2" s="69">
        <v>2031</v>
      </c>
      <c r="AR2" s="70"/>
      <c r="AS2" s="70"/>
      <c r="AT2" s="71"/>
      <c r="AU2" s="69">
        <v>2032</v>
      </c>
      <c r="AV2" s="70"/>
      <c r="AW2" s="70"/>
      <c r="AX2" s="71"/>
    </row>
    <row r="3" spans="1:50" ht="61.5" x14ac:dyDescent="0.25">
      <c r="B3" s="73"/>
      <c r="C3" s="20" t="s">
        <v>2</v>
      </c>
      <c r="D3" s="21" t="s">
        <v>3</v>
      </c>
      <c r="E3" s="21" t="s">
        <v>4</v>
      </c>
      <c r="F3" s="22" t="s">
        <v>5</v>
      </c>
      <c r="G3" s="20" t="s">
        <v>2</v>
      </c>
      <c r="H3" s="21" t="s">
        <v>3</v>
      </c>
      <c r="I3" s="21" t="s">
        <v>4</v>
      </c>
      <c r="J3" s="22" t="s">
        <v>5</v>
      </c>
      <c r="K3" s="20" t="s">
        <v>2</v>
      </c>
      <c r="L3" s="21" t="s">
        <v>3</v>
      </c>
      <c r="M3" s="21" t="s">
        <v>4</v>
      </c>
      <c r="N3" s="22" t="s">
        <v>5</v>
      </c>
      <c r="O3" s="20" t="s">
        <v>2</v>
      </c>
      <c r="P3" s="21" t="s">
        <v>3</v>
      </c>
      <c r="Q3" s="21" t="s">
        <v>4</v>
      </c>
      <c r="R3" s="22" t="s">
        <v>5</v>
      </c>
      <c r="S3" s="20" t="s">
        <v>2</v>
      </c>
      <c r="T3" s="21" t="s">
        <v>3</v>
      </c>
      <c r="U3" s="21" t="s">
        <v>4</v>
      </c>
      <c r="V3" s="22" t="s">
        <v>5</v>
      </c>
      <c r="W3" s="20" t="s">
        <v>2</v>
      </c>
      <c r="X3" s="21" t="s">
        <v>3</v>
      </c>
      <c r="Y3" s="21" t="s">
        <v>4</v>
      </c>
      <c r="Z3" s="22" t="s">
        <v>5</v>
      </c>
      <c r="AA3" s="20" t="s">
        <v>2</v>
      </c>
      <c r="AB3" s="21" t="s">
        <v>3</v>
      </c>
      <c r="AC3" s="21" t="s">
        <v>4</v>
      </c>
      <c r="AD3" s="22" t="s">
        <v>5</v>
      </c>
      <c r="AE3" s="20" t="s">
        <v>2</v>
      </c>
      <c r="AF3" s="21" t="s">
        <v>3</v>
      </c>
      <c r="AG3" s="21" t="s">
        <v>4</v>
      </c>
      <c r="AH3" s="22" t="s">
        <v>5</v>
      </c>
      <c r="AI3" s="20" t="s">
        <v>2</v>
      </c>
      <c r="AJ3" s="21" t="s">
        <v>3</v>
      </c>
      <c r="AK3" s="21" t="s">
        <v>4</v>
      </c>
      <c r="AL3" s="22" t="s">
        <v>5</v>
      </c>
      <c r="AM3" s="20" t="s">
        <v>2</v>
      </c>
      <c r="AN3" s="21" t="s">
        <v>3</v>
      </c>
      <c r="AO3" s="21" t="s">
        <v>4</v>
      </c>
      <c r="AP3" s="22" t="s">
        <v>5</v>
      </c>
      <c r="AQ3" s="20" t="s">
        <v>2</v>
      </c>
      <c r="AR3" s="21" t="s">
        <v>3</v>
      </c>
      <c r="AS3" s="21" t="s">
        <v>4</v>
      </c>
      <c r="AT3" s="22" t="s">
        <v>5</v>
      </c>
      <c r="AU3" s="20" t="s">
        <v>2</v>
      </c>
      <c r="AV3" s="21" t="s">
        <v>3</v>
      </c>
      <c r="AW3" s="21" t="s">
        <v>4</v>
      </c>
      <c r="AX3" s="22" t="s">
        <v>5</v>
      </c>
    </row>
    <row r="4" spans="1:50" ht="75" x14ac:dyDescent="0.25">
      <c r="B4" s="23" t="s">
        <v>6</v>
      </c>
      <c r="C4" s="24">
        <v>0</v>
      </c>
      <c r="D4" s="25">
        <f>'[2]FORMATO RES 754'!E11/1</f>
        <v>729091483.28411388</v>
      </c>
      <c r="E4" s="25">
        <f>'[2]FORMATO RES 754'!F11/1</f>
        <v>0</v>
      </c>
      <c r="F4" s="26">
        <f>'[2]FORMATO RES 754'!G11/1</f>
        <v>0</v>
      </c>
      <c r="G4" s="24">
        <f>'[2]FORMATO RES 754'!H11/1</f>
        <v>0</v>
      </c>
      <c r="H4" s="25">
        <f>'[2]FORMATO RES 754'!I11/1</f>
        <v>753000052.33810318</v>
      </c>
      <c r="I4" s="25">
        <f>'[2]FORMATO RES 754'!J11/1</f>
        <v>0</v>
      </c>
      <c r="J4" s="26">
        <f>'[2]FORMATO RES 754'!K11/1</f>
        <v>0</v>
      </c>
      <c r="K4" s="24">
        <f>'[2]FORMATO RES 754'!L11/1</f>
        <v>0</v>
      </c>
      <c r="L4" s="25">
        <f>'[2]FORMATO RES 754'!M11/1</f>
        <v>777047258.40023148</v>
      </c>
      <c r="M4" s="25">
        <f>'[2]FORMATO RES 754'!N11/1</f>
        <v>0</v>
      </c>
      <c r="N4" s="26">
        <f>'[2]FORMATO RES 754'!O11/1</f>
        <v>0</v>
      </c>
      <c r="O4" s="24">
        <f>'[2]FORMATO RES 754'!P11/1</f>
        <v>0</v>
      </c>
      <c r="P4" s="25">
        <f>'[2]FORMATO RES 754'!Q11/1</f>
        <v>801889727.19510591</v>
      </c>
      <c r="Q4" s="25">
        <f>'[2]FORMATO RES 754'!R11/1</f>
        <v>0</v>
      </c>
      <c r="R4" s="26">
        <f>'[2]FORMATO RES 754'!S11/1</f>
        <v>0</v>
      </c>
      <c r="S4" s="24">
        <f>'[2]FORMATO RES 754'!T11/1</f>
        <v>0</v>
      </c>
      <c r="T4" s="25">
        <f>'[2]FORMATO RES 754'!U11/1</f>
        <v>1077845046.1582732</v>
      </c>
      <c r="U4" s="25">
        <f>'[2]FORMATO RES 754'!V11/1</f>
        <v>0</v>
      </c>
      <c r="V4" s="26">
        <f>'[2]FORMATO RES 754'!W11/1</f>
        <v>0</v>
      </c>
      <c r="W4" s="24">
        <f>'[2]FORMATO RES 754'!X11/1</f>
        <v>0</v>
      </c>
      <c r="X4" s="25">
        <f>'[2]FORMATO RES 754'!Y11/1</f>
        <v>1111606402.549088</v>
      </c>
      <c r="Y4" s="25">
        <f>'[2]FORMATO RES 754'!Z11/1</f>
        <v>0</v>
      </c>
      <c r="Z4" s="26">
        <f>'[2]FORMATO RES 754'!AA11/1</f>
        <v>0</v>
      </c>
      <c r="AA4" s="24">
        <f>'[2]FORMATO RES 754'!AB11/1</f>
        <v>0</v>
      </c>
      <c r="AB4" s="25">
        <f>'[2]FORMATO RES 754'!AC11/1</f>
        <v>1145909388.2057548</v>
      </c>
      <c r="AC4" s="25">
        <f>'[2]FORMATO RES 754'!AD11/1</f>
        <v>0</v>
      </c>
      <c r="AD4" s="26">
        <f>'[2]FORMATO RES 754'!AE11/1</f>
        <v>0</v>
      </c>
      <c r="AE4" s="24">
        <f>'[2]FORMATO RES 754'!AF11/1</f>
        <v>0</v>
      </c>
      <c r="AF4" s="25">
        <f>'[2]FORMATO RES 754'!AG11/1</f>
        <v>1180716448.4952912</v>
      </c>
      <c r="AG4" s="25">
        <f>'[2]FORMATO RES 754'!AH11/1</f>
        <v>0</v>
      </c>
      <c r="AH4" s="26">
        <f>'[2]FORMATO RES 754'!AI11/1</f>
        <v>0</v>
      </c>
      <c r="AI4" s="24">
        <f>'[2]FORMATO RES 754'!AJ11/1</f>
        <v>0</v>
      </c>
      <c r="AJ4" s="25">
        <f>'[2]FORMATO RES 754'!AK11/1</f>
        <v>1216470370.9655359</v>
      </c>
      <c r="AK4" s="25">
        <f>'[2]FORMATO RES 754'!AL11/1</f>
        <v>0</v>
      </c>
      <c r="AL4" s="26">
        <f>'[2]FORMATO RES 754'!AM11/1</f>
        <v>0</v>
      </c>
      <c r="AM4" s="24">
        <f>'[2]FORMATO RES 754'!AN11/1</f>
        <v>0</v>
      </c>
      <c r="AN4" s="25">
        <f>'[2]FORMATO RES 754'!AO11/1</f>
        <v>1253951228.1259203</v>
      </c>
      <c r="AO4" s="25">
        <f>'[2]FORMATO RES 754'!AP11/1</f>
        <v>0</v>
      </c>
      <c r="AP4" s="26">
        <f>'[2]FORMATO RES 754'!AQ11/1</f>
        <v>0</v>
      </c>
      <c r="AQ4" s="24">
        <f>'[2]FORMATO RES 754'!AR11/1</f>
        <v>0</v>
      </c>
      <c r="AR4" s="25">
        <f>'[2]FORMATO RES 754'!AS11/1</f>
        <v>1291861295.7822299</v>
      </c>
      <c r="AS4" s="25">
        <f>'[2]FORMATO RES 754'!AT11/1</f>
        <v>0</v>
      </c>
      <c r="AT4" s="26">
        <f>'[2]FORMATO RES 754'!AU11/1</f>
        <v>0</v>
      </c>
      <c r="AU4" s="24">
        <f>'[2]FORMATO RES 754'!AV11/1</f>
        <v>0</v>
      </c>
      <c r="AV4" s="25">
        <f>'[2]FORMATO RES 754'!AW11/1</f>
        <v>1331293288.7730029</v>
      </c>
      <c r="AW4" s="25">
        <f>'[2]FORMATO RES 754'!AX11/1</f>
        <v>0</v>
      </c>
      <c r="AX4" s="26">
        <f>'[2]FORMATO RES 754'!AY11/1</f>
        <v>0</v>
      </c>
    </row>
    <row r="5" spans="1:50" ht="45" x14ac:dyDescent="0.25">
      <c r="B5" s="23" t="s">
        <v>7</v>
      </c>
      <c r="C5" s="24">
        <v>0</v>
      </c>
      <c r="D5" s="25">
        <f>'[2]FORMATO RES 754'!E17/1</f>
        <v>771255149.18346691</v>
      </c>
      <c r="E5" s="25">
        <f>'[2]FORMATO RES 754'!F17/1</f>
        <v>0</v>
      </c>
      <c r="F5" s="26">
        <f>'[2]FORMATO RES 754'!G17/1</f>
        <v>0</v>
      </c>
      <c r="G5" s="24">
        <f>'[2]FORMATO RES 754'!H17/1</f>
        <v>0</v>
      </c>
      <c r="H5" s="25">
        <f>'[2]FORMATO RES 754'!I17/1</f>
        <v>796545424.98809004</v>
      </c>
      <c r="I5" s="25">
        <f>'[2]FORMATO RES 754'!J17/1</f>
        <v>0</v>
      </c>
      <c r="J5" s="26">
        <f>'[2]FORMATO RES 754'!K17/1</f>
        <v>0</v>
      </c>
      <c r="K5" s="24">
        <f>'[2]FORMATO RES 754'!L17/1</f>
        <v>0</v>
      </c>
      <c r="L5" s="25">
        <f>'[2]FORMATO RES 754'!M17/1</f>
        <v>869670762.2489109</v>
      </c>
      <c r="M5" s="25">
        <f>'[2]FORMATO RES 754'!N17/1</f>
        <v>0</v>
      </c>
      <c r="N5" s="26">
        <f>'[2]FORMATO RES 754'!O17/1</f>
        <v>0</v>
      </c>
      <c r="O5" s="24">
        <f>'[2]FORMATO RES 754'!P17/1</f>
        <v>0</v>
      </c>
      <c r="P5" s="25">
        <f>'[2]FORMATO RES 754'!Q17/1</f>
        <v>400124448.92480111</v>
      </c>
      <c r="Q5" s="25">
        <f>'[2]FORMATO RES 754'!R17/1</f>
        <v>0</v>
      </c>
      <c r="R5" s="26">
        <f>'[2]FORMATO RES 754'!S17/1</f>
        <v>0</v>
      </c>
      <c r="S5" s="24">
        <f>'[2]FORMATO RES 754'!T17/1</f>
        <v>0</v>
      </c>
      <c r="T5" s="25">
        <f>'[2]FORMATO RES 754'!U17/1</f>
        <v>412775957.0586164</v>
      </c>
      <c r="U5" s="25">
        <f>'[2]FORMATO RES 754'!V17/1</f>
        <v>0</v>
      </c>
      <c r="V5" s="26">
        <f>'[2]FORMATO RES 754'!W17/1</f>
        <v>0</v>
      </c>
      <c r="W5" s="24">
        <f>'[2]FORMATO RES 754'!X17/1</f>
        <v>0</v>
      </c>
      <c r="X5" s="25">
        <f>'[2]FORMATO RES 754'!Y17/1</f>
        <v>343428775.91610444</v>
      </c>
      <c r="Y5" s="25">
        <f>'[2]FORMATO RES 754'!Z17/1</f>
        <v>0</v>
      </c>
      <c r="Z5" s="26">
        <f>'[2]FORMATO RES 754'!AA17/1</f>
        <v>0</v>
      </c>
      <c r="AA5" s="24">
        <f>'[2]FORMATO RES 754'!AB17/1</f>
        <v>0</v>
      </c>
      <c r="AB5" s="25">
        <f>'[2]FORMATO RES 754'!AC17/1</f>
        <v>354026617.12236333</v>
      </c>
      <c r="AC5" s="25">
        <f>'[2]FORMATO RES 754'!AD17/1</f>
        <v>0</v>
      </c>
      <c r="AD5" s="26">
        <f>'[2]FORMATO RES 754'!AE17/1</f>
        <v>0</v>
      </c>
      <c r="AE5" s="24">
        <f>'[2]FORMATO RES 754'!AF17/1</f>
        <v>0</v>
      </c>
      <c r="AF5" s="25">
        <f>'[2]FORMATO RES 754'!AG17/1</f>
        <v>364780067.07325745</v>
      </c>
      <c r="AG5" s="25">
        <f>'[2]FORMATO RES 754'!AH17/1</f>
        <v>0</v>
      </c>
      <c r="AH5" s="26">
        <f>'[2]FORMATO RES 754'!AI17/1</f>
        <v>0</v>
      </c>
      <c r="AI5" s="24">
        <f>'[2]FORMATO RES 754'!AJ17/1</f>
        <v>0</v>
      </c>
      <c r="AJ5" s="25">
        <f>'[2]FORMATO RES 754'!AK17/1</f>
        <v>163007927.94836012</v>
      </c>
      <c r="AK5" s="25">
        <f>'[2]FORMATO RES 754'!AL17/1</f>
        <v>0</v>
      </c>
      <c r="AL5" s="26">
        <f>'[2]FORMATO RES 754'!AM17/1</f>
        <v>0</v>
      </c>
      <c r="AM5" s="24">
        <f>'[2]FORMATO RES 754'!AN17/1</f>
        <v>0</v>
      </c>
      <c r="AN5" s="25">
        <f>'[2]FORMATO RES 754'!AO17/1</f>
        <v>168030332.54871374</v>
      </c>
      <c r="AO5" s="25">
        <f>'[2]FORMATO RES 754'!AP17/1</f>
        <v>0</v>
      </c>
      <c r="AP5" s="26">
        <f>'[2]FORMATO RES 754'!AQ17/1</f>
        <v>0</v>
      </c>
      <c r="AQ5" s="24">
        <f>'[2]FORMATO RES 754'!AR17/1</f>
        <v>0</v>
      </c>
      <c r="AR5" s="25">
        <f>'[2]FORMATO RES 754'!AS17/1</f>
        <v>173110314.53200552</v>
      </c>
      <c r="AS5" s="25">
        <f>'[2]FORMATO RES 754'!AT17/1</f>
        <v>0</v>
      </c>
      <c r="AT5" s="26">
        <f>'[2]FORMATO RES 754'!AU17/1</f>
        <v>0</v>
      </c>
      <c r="AU5" s="24">
        <f>'[2]FORMATO RES 754'!AV17/1</f>
        <v>0</v>
      </c>
      <c r="AV5" s="25">
        <f>'[2]FORMATO RES 754'!AW17/1</f>
        <v>178394291.36047247</v>
      </c>
      <c r="AW5" s="25">
        <f>'[2]FORMATO RES 754'!AX17/1</f>
        <v>0</v>
      </c>
      <c r="AX5" s="26">
        <f>'[2]FORMATO RES 754'!AY17/1</f>
        <v>0</v>
      </c>
    </row>
    <row r="6" spans="1:50" ht="30" x14ac:dyDescent="0.25">
      <c r="B6" s="27" t="s">
        <v>8</v>
      </c>
      <c r="C6" s="28">
        <f>'[2]FORMATO RES 754'!D21/1</f>
        <v>0</v>
      </c>
      <c r="D6" s="29">
        <f>'[2]FORMATO RES 754'!E21/1</f>
        <v>286414021.84731406</v>
      </c>
      <c r="E6" s="29">
        <f>'[2]FORMATO RES 754'!F21/1</f>
        <v>0</v>
      </c>
      <c r="F6" s="30">
        <f>'[2]FORMATO RES 754'!G21/1</f>
        <v>0</v>
      </c>
      <c r="G6" s="28">
        <f>'[2]FORMATO RES 754'!H21/1</f>
        <v>0</v>
      </c>
      <c r="H6" s="29">
        <f>'[2]FORMATO RES 754'!I21/1</f>
        <v>295805841.94018304</v>
      </c>
      <c r="I6" s="29">
        <f>'[2]FORMATO RES 754'!J21/1</f>
        <v>0</v>
      </c>
      <c r="J6" s="30">
        <f>'[2]FORMATO RES 754'!K21/1</f>
        <v>0</v>
      </c>
      <c r="K6" s="28">
        <f>'[2]FORMATO RES 754'!L21/1</f>
        <v>0</v>
      </c>
      <c r="L6" s="29">
        <f>'[2]FORMATO RES 754'!M21/1</f>
        <v>305252582.8501302</v>
      </c>
      <c r="M6" s="29">
        <f>'[2]FORMATO RES 754'!N21/1</f>
        <v>0</v>
      </c>
      <c r="N6" s="30">
        <f>'[2]FORMATO RES 754'!O21/1</f>
        <v>0</v>
      </c>
      <c r="O6" s="28">
        <f>'[2]FORMATO RES 754'!P21/1</f>
        <v>0</v>
      </c>
      <c r="P6" s="29">
        <f>'[2]FORMATO RES 754'!Q21/1</f>
        <v>0</v>
      </c>
      <c r="Q6" s="29">
        <f>'[2]FORMATO RES 754'!R21/1</f>
        <v>0</v>
      </c>
      <c r="R6" s="30">
        <f>'[2]FORMATO RES 754'!S21/1</f>
        <v>0</v>
      </c>
      <c r="S6" s="28">
        <f>'[2]FORMATO RES 754'!T21/1</f>
        <v>0</v>
      </c>
      <c r="T6" s="29">
        <f>'[2]FORMATO RES 754'!U21/1</f>
        <v>0</v>
      </c>
      <c r="U6" s="29">
        <f>'[2]FORMATO RES 754'!V21/1</f>
        <v>0</v>
      </c>
      <c r="V6" s="30">
        <f>'[2]FORMATO RES 754'!W21/1</f>
        <v>0</v>
      </c>
      <c r="W6" s="28">
        <f>'[2]FORMATO RES 754'!X21/1</f>
        <v>0</v>
      </c>
      <c r="X6" s="29">
        <f>'[2]FORMATO RES 754'!Y21/1</f>
        <v>0</v>
      </c>
      <c r="Y6" s="29">
        <f>'[2]FORMATO RES 754'!Z21/1</f>
        <v>0</v>
      </c>
      <c r="Z6" s="30">
        <f>'[2]FORMATO RES 754'!AA21/1</f>
        <v>0</v>
      </c>
      <c r="AA6" s="28">
        <f>'[2]FORMATO RES 754'!AB21/1</f>
        <v>0</v>
      </c>
      <c r="AB6" s="29">
        <f>'[2]FORMATO RES 754'!AC21/1</f>
        <v>0</v>
      </c>
      <c r="AC6" s="29">
        <f>'[2]FORMATO RES 754'!AD21/1</f>
        <v>0</v>
      </c>
      <c r="AD6" s="30">
        <f>'[2]FORMATO RES 754'!AE21/1</f>
        <v>0</v>
      </c>
      <c r="AE6" s="28">
        <f>'[2]FORMATO RES 754'!AF21/1</f>
        <v>0</v>
      </c>
      <c r="AF6" s="29">
        <f>'[2]FORMATO RES 754'!AG21/1</f>
        <v>0</v>
      </c>
      <c r="AG6" s="29">
        <f>'[2]FORMATO RES 754'!AH21/1</f>
        <v>0</v>
      </c>
      <c r="AH6" s="30">
        <f>'[2]FORMATO RES 754'!AI21/1</f>
        <v>0</v>
      </c>
      <c r="AI6" s="28">
        <f>'[2]FORMATO RES 754'!AJ21/1</f>
        <v>0</v>
      </c>
      <c r="AJ6" s="29">
        <f>'[2]FORMATO RES 754'!AK21/1</f>
        <v>0</v>
      </c>
      <c r="AK6" s="29">
        <f>'[2]FORMATO RES 754'!AL21/1</f>
        <v>0</v>
      </c>
      <c r="AL6" s="30">
        <f>'[2]FORMATO RES 754'!AM21/1</f>
        <v>0</v>
      </c>
      <c r="AM6" s="28">
        <f>'[2]FORMATO RES 754'!AN21/1</f>
        <v>0</v>
      </c>
      <c r="AN6" s="29">
        <f>'[2]FORMATO RES 754'!AO21/1</f>
        <v>0</v>
      </c>
      <c r="AO6" s="29">
        <f>'[2]FORMATO RES 754'!AP21/1</f>
        <v>0</v>
      </c>
      <c r="AP6" s="30">
        <f>'[2]FORMATO RES 754'!AQ21/1</f>
        <v>0</v>
      </c>
      <c r="AQ6" s="28">
        <f>'[2]FORMATO RES 754'!AR21/1</f>
        <v>0</v>
      </c>
      <c r="AR6" s="29">
        <f>'[2]FORMATO RES 754'!AS21/1</f>
        <v>0</v>
      </c>
      <c r="AS6" s="29">
        <f>'[2]FORMATO RES 754'!AT21/1</f>
        <v>0</v>
      </c>
      <c r="AT6" s="30">
        <f>'[2]FORMATO RES 754'!AU21/1</f>
        <v>0</v>
      </c>
      <c r="AU6" s="28">
        <f>'[2]FORMATO RES 754'!AV21/1</f>
        <v>0</v>
      </c>
      <c r="AV6" s="29">
        <v>0</v>
      </c>
      <c r="AW6" s="29">
        <f>'[2]FORMATO RES 754'!AX21/1</f>
        <v>0</v>
      </c>
      <c r="AX6" s="30">
        <f>'[2]FORMATO RES 754'!AY21/1</f>
        <v>0</v>
      </c>
    </row>
    <row r="7" spans="1:50" s="10" customFormat="1" ht="21.75" customHeight="1" thickBot="1" x14ac:dyDescent="0.25">
      <c r="A7" s="9"/>
      <c r="B7" s="31" t="s">
        <v>9</v>
      </c>
      <c r="C7" s="32"/>
      <c r="D7" s="33">
        <f>'[2]FORMATO RES 754'!E22/1</f>
        <v>1786760654.3148949</v>
      </c>
      <c r="E7" s="33">
        <f>'[2]FORMATO RES 754'!F22/1</f>
        <v>0</v>
      </c>
      <c r="F7" s="34">
        <f>'[2]FORMATO RES 754'!G22/1</f>
        <v>0</v>
      </c>
      <c r="G7" s="32">
        <f>'[2]FORMATO RES 754'!H22/1</f>
        <v>0</v>
      </c>
      <c r="H7" s="33">
        <f>'[2]FORMATO RES 754'!I22/1</f>
        <v>1845351319.2663765</v>
      </c>
      <c r="I7" s="33">
        <f>'[2]FORMATO RES 754'!J22/1</f>
        <v>0</v>
      </c>
      <c r="J7" s="34">
        <f>'[2]FORMATO RES 754'!K22/1</f>
        <v>0</v>
      </c>
      <c r="K7" s="32">
        <f>'[2]FORMATO RES 754'!L22/1</f>
        <v>0</v>
      </c>
      <c r="L7" s="33">
        <f>'[2]FORMATO RES 754'!M22/1</f>
        <v>1951970603.4992723</v>
      </c>
      <c r="M7" s="33">
        <f>'[2]FORMATO RES 754'!N22/1</f>
        <v>0</v>
      </c>
      <c r="N7" s="34">
        <f>'[2]FORMATO RES 754'!O22/1</f>
        <v>0</v>
      </c>
      <c r="O7" s="32">
        <f>'[2]FORMATO RES 754'!P22/1</f>
        <v>0</v>
      </c>
      <c r="P7" s="33">
        <f>'[2]FORMATO RES 754'!Q22/1</f>
        <v>1202014176.1199069</v>
      </c>
      <c r="Q7" s="33">
        <f>'[2]FORMATO RES 754'!R22/1</f>
        <v>0</v>
      </c>
      <c r="R7" s="34">
        <f>'[2]FORMATO RES 754'!S22/1</f>
        <v>0</v>
      </c>
      <c r="S7" s="32">
        <f>'[2]FORMATO RES 754'!T22/1</f>
        <v>0</v>
      </c>
      <c r="T7" s="33">
        <f>'[2]FORMATO RES 754'!U22/1</f>
        <v>1490621003.2168896</v>
      </c>
      <c r="U7" s="33">
        <f>'[2]FORMATO RES 754'!V22/1</f>
        <v>0</v>
      </c>
      <c r="V7" s="34">
        <f>'[2]FORMATO RES 754'!W22/1</f>
        <v>0</v>
      </c>
      <c r="W7" s="32">
        <f>'[2]FORMATO RES 754'!X22/1</f>
        <v>0</v>
      </c>
      <c r="X7" s="33">
        <f>'[2]FORMATO RES 754'!Y22/1</f>
        <v>1455035178.4651923</v>
      </c>
      <c r="Y7" s="33">
        <f>'[2]FORMATO RES 754'!Z22/1</f>
        <v>0</v>
      </c>
      <c r="Z7" s="34">
        <f>'[2]FORMATO RES 754'!AA22/1</f>
        <v>0</v>
      </c>
      <c r="AA7" s="32">
        <f>'[2]FORMATO RES 754'!AB22/1</f>
        <v>0</v>
      </c>
      <c r="AB7" s="33">
        <f>'[2]FORMATO RES 754'!AC22/1</f>
        <v>1499936005.3281181</v>
      </c>
      <c r="AC7" s="33">
        <f>'[2]FORMATO RES 754'!AD22/1</f>
        <v>0</v>
      </c>
      <c r="AD7" s="34">
        <f>'[2]FORMATO RES 754'!AE22/1</f>
        <v>0</v>
      </c>
      <c r="AE7" s="32">
        <f>'[2]FORMATO RES 754'!AF22/1</f>
        <v>0</v>
      </c>
      <c r="AF7" s="33">
        <f>'[2]FORMATO RES 754'!AG22/1</f>
        <v>1545496515.5685487</v>
      </c>
      <c r="AG7" s="33">
        <f>'[2]FORMATO RES 754'!AH22/1</f>
        <v>0</v>
      </c>
      <c r="AH7" s="34">
        <f>'[2]FORMATO RES 754'!AI22/1</f>
        <v>0</v>
      </c>
      <c r="AI7" s="32">
        <f>'[2]FORMATO RES 754'!AJ22/1</f>
        <v>0</v>
      </c>
      <c r="AJ7" s="33">
        <f>'[2]FORMATO RES 754'!AK22/1</f>
        <v>1379478298.9138961</v>
      </c>
      <c r="AK7" s="33">
        <f>'[2]FORMATO RES 754'!AL22/1</f>
        <v>0</v>
      </c>
      <c r="AL7" s="34">
        <f>'[2]FORMATO RES 754'!AM22/1</f>
        <v>0</v>
      </c>
      <c r="AM7" s="32">
        <f>'[2]FORMATO RES 754'!AN22/1</f>
        <v>0</v>
      </c>
      <c r="AN7" s="33">
        <f>'[2]FORMATO RES 754'!AO22/1</f>
        <v>1421981560.674634</v>
      </c>
      <c r="AO7" s="33">
        <f>'[2]FORMATO RES 754'!AP22/1</f>
        <v>0</v>
      </c>
      <c r="AP7" s="34">
        <f>'[2]FORMATO RES 754'!AQ22/1</f>
        <v>0</v>
      </c>
      <c r="AQ7" s="32">
        <f>'[2]FORMATO RES 754'!AR22/1</f>
        <v>0</v>
      </c>
      <c r="AR7" s="33">
        <f>'[2]FORMATO RES 754'!AS22/1</f>
        <v>1464971610.3142354</v>
      </c>
      <c r="AS7" s="33">
        <f>'[2]FORMATO RES 754'!AT22/1</f>
        <v>0</v>
      </c>
      <c r="AT7" s="34">
        <f>'[2]FORMATO RES 754'!AU22/1</f>
        <v>0</v>
      </c>
      <c r="AU7" s="32">
        <f>'[2]FORMATO RES 754'!AV22/1</f>
        <v>0</v>
      </c>
      <c r="AV7" s="33">
        <f>'[2]FORMATO RES 754'!AW22/1</f>
        <v>1509687580.1334753</v>
      </c>
      <c r="AW7" s="33">
        <f>'[2]FORMATO RES 754'!AX22/1</f>
        <v>0</v>
      </c>
      <c r="AX7" s="34">
        <f>'[2]FORMATO RES 754'!AY22/1</f>
        <v>0</v>
      </c>
    </row>
    <row r="8" spans="1:50" x14ac:dyDescent="0.25">
      <c r="B8" s="72" t="s">
        <v>10</v>
      </c>
      <c r="C8" s="74">
        <v>2021</v>
      </c>
      <c r="D8" s="75"/>
      <c r="E8" s="75"/>
      <c r="F8" s="76"/>
      <c r="G8" s="74">
        <v>2022</v>
      </c>
      <c r="H8" s="75"/>
      <c r="I8" s="75"/>
      <c r="J8" s="76"/>
      <c r="K8" s="74">
        <v>2023</v>
      </c>
      <c r="L8" s="75"/>
      <c r="M8" s="75"/>
      <c r="N8" s="76"/>
      <c r="O8" s="74">
        <v>2024</v>
      </c>
      <c r="P8" s="75"/>
      <c r="Q8" s="75"/>
      <c r="R8" s="76"/>
      <c r="S8" s="74">
        <v>2025</v>
      </c>
      <c r="T8" s="75"/>
      <c r="U8" s="75"/>
      <c r="V8" s="76"/>
      <c r="W8" s="74">
        <v>2026</v>
      </c>
      <c r="X8" s="75"/>
      <c r="Y8" s="75"/>
      <c r="Z8" s="76"/>
      <c r="AA8" s="74">
        <v>2027</v>
      </c>
      <c r="AB8" s="75"/>
      <c r="AC8" s="75"/>
      <c r="AD8" s="76"/>
      <c r="AE8" s="74">
        <v>2028</v>
      </c>
      <c r="AF8" s="75"/>
      <c r="AG8" s="75"/>
      <c r="AH8" s="76"/>
      <c r="AI8" s="74">
        <v>2029</v>
      </c>
      <c r="AJ8" s="75"/>
      <c r="AK8" s="75"/>
      <c r="AL8" s="76"/>
      <c r="AM8" s="74">
        <v>2030</v>
      </c>
      <c r="AN8" s="75"/>
      <c r="AO8" s="75"/>
      <c r="AP8" s="76"/>
      <c r="AQ8" s="74">
        <v>2031</v>
      </c>
      <c r="AR8" s="75"/>
      <c r="AS8" s="75"/>
      <c r="AT8" s="76"/>
      <c r="AU8" s="74">
        <v>2032</v>
      </c>
      <c r="AV8" s="75"/>
      <c r="AW8" s="75"/>
      <c r="AX8" s="76"/>
    </row>
    <row r="9" spans="1:50" ht="61.5" x14ac:dyDescent="0.25">
      <c r="B9" s="73"/>
      <c r="C9" s="35" t="s">
        <v>2</v>
      </c>
      <c r="D9" s="36" t="s">
        <v>3</v>
      </c>
      <c r="E9" s="36" t="s">
        <v>4</v>
      </c>
      <c r="F9" s="37" t="s">
        <v>5</v>
      </c>
      <c r="G9" s="35" t="s">
        <v>2</v>
      </c>
      <c r="H9" s="36" t="s">
        <v>3</v>
      </c>
      <c r="I9" s="36" t="s">
        <v>4</v>
      </c>
      <c r="J9" s="37" t="s">
        <v>5</v>
      </c>
      <c r="K9" s="35" t="s">
        <v>2</v>
      </c>
      <c r="L9" s="36" t="s">
        <v>3</v>
      </c>
      <c r="M9" s="36" t="s">
        <v>4</v>
      </c>
      <c r="N9" s="37" t="s">
        <v>5</v>
      </c>
      <c r="O9" s="35" t="s">
        <v>2</v>
      </c>
      <c r="P9" s="36" t="s">
        <v>3</v>
      </c>
      <c r="Q9" s="36" t="s">
        <v>4</v>
      </c>
      <c r="R9" s="37" t="s">
        <v>5</v>
      </c>
      <c r="S9" s="35" t="s">
        <v>2</v>
      </c>
      <c r="T9" s="36" t="s">
        <v>3</v>
      </c>
      <c r="U9" s="36" t="s">
        <v>4</v>
      </c>
      <c r="V9" s="37" t="s">
        <v>5</v>
      </c>
      <c r="W9" s="35" t="s">
        <v>2</v>
      </c>
      <c r="X9" s="36" t="s">
        <v>3</v>
      </c>
      <c r="Y9" s="36" t="s">
        <v>4</v>
      </c>
      <c r="Z9" s="37" t="s">
        <v>5</v>
      </c>
      <c r="AA9" s="35" t="s">
        <v>2</v>
      </c>
      <c r="AB9" s="36" t="s">
        <v>3</v>
      </c>
      <c r="AC9" s="36" t="s">
        <v>4</v>
      </c>
      <c r="AD9" s="37" t="s">
        <v>5</v>
      </c>
      <c r="AE9" s="35" t="s">
        <v>2</v>
      </c>
      <c r="AF9" s="36" t="s">
        <v>3</v>
      </c>
      <c r="AG9" s="36" t="s">
        <v>4</v>
      </c>
      <c r="AH9" s="37" t="s">
        <v>5</v>
      </c>
      <c r="AI9" s="35" t="s">
        <v>2</v>
      </c>
      <c r="AJ9" s="36" t="s">
        <v>3</v>
      </c>
      <c r="AK9" s="36" t="s">
        <v>4</v>
      </c>
      <c r="AL9" s="37" t="s">
        <v>5</v>
      </c>
      <c r="AM9" s="35" t="s">
        <v>2</v>
      </c>
      <c r="AN9" s="36" t="s">
        <v>3</v>
      </c>
      <c r="AO9" s="36" t="s">
        <v>4</v>
      </c>
      <c r="AP9" s="37" t="s">
        <v>5</v>
      </c>
      <c r="AQ9" s="35" t="s">
        <v>2</v>
      </c>
      <c r="AR9" s="36" t="s">
        <v>3</v>
      </c>
      <c r="AS9" s="36" t="s">
        <v>4</v>
      </c>
      <c r="AT9" s="37" t="s">
        <v>5</v>
      </c>
      <c r="AU9" s="35" t="s">
        <v>2</v>
      </c>
      <c r="AV9" s="36" t="s">
        <v>3</v>
      </c>
      <c r="AW9" s="36" t="s">
        <v>4</v>
      </c>
      <c r="AX9" s="37" t="s">
        <v>5</v>
      </c>
    </row>
    <row r="10" spans="1:50" ht="60" x14ac:dyDescent="0.25">
      <c r="B10" s="23" t="s">
        <v>11</v>
      </c>
      <c r="C10" s="24">
        <v>0</v>
      </c>
      <c r="D10" s="25">
        <f>'[2]FORMATO RES 754'!E33/1</f>
        <v>1215150670.9102774</v>
      </c>
      <c r="E10" s="25">
        <f>'[2]FORMATO RES 754'!F33/1</f>
        <v>0</v>
      </c>
      <c r="F10" s="26">
        <f>'[2]FORMATO RES 754'!G33/1</f>
        <v>0</v>
      </c>
      <c r="G10" s="24">
        <f>'[2]FORMATO RES 754'!H33/1</f>
        <v>0</v>
      </c>
      <c r="H10" s="25">
        <f>'[2]FORMATO RES 754'!I33/1</f>
        <v>1254996752.5137897</v>
      </c>
      <c r="I10" s="25">
        <f>'[2]FORMATO RES 754'!J33/1</f>
        <v>0</v>
      </c>
      <c r="J10" s="26">
        <f>'[2]FORMATO RES 754'!K33/1</f>
        <v>0</v>
      </c>
      <c r="K10" s="24">
        <f>'[2]FORMATO RES 754'!L33/1</f>
        <v>0</v>
      </c>
      <c r="L10" s="25">
        <f>'[2]FORMATO RES 754'!M33/1</f>
        <v>1144330010.721405</v>
      </c>
      <c r="M10" s="25">
        <f>'[2]FORMATO RES 754'!N33/1</f>
        <v>0</v>
      </c>
      <c r="N10" s="26">
        <f>'[2]FORMATO RES 754'!O33/1</f>
        <v>0</v>
      </c>
      <c r="O10" s="24">
        <f>'[2]FORMATO RES 754'!P33/1</f>
        <v>0</v>
      </c>
      <c r="P10" s="25">
        <f>'[2]FORMATO RES 754'!Q33/1</f>
        <v>970907034.9969672</v>
      </c>
      <c r="Q10" s="25">
        <f>'[2]FORMATO RES 754'!R33/1</f>
        <v>0</v>
      </c>
      <c r="R10" s="26">
        <f>'[2]FORMATO RES 754'!S33/1</f>
        <v>0</v>
      </c>
      <c r="S10" s="24">
        <f>'[2]FORMATO RES 754'!T33/1</f>
        <v>0</v>
      </c>
      <c r="T10" s="25">
        <f>'[2]FORMATO RES 754'!U33/1</f>
        <v>1001606079.4653822</v>
      </c>
      <c r="U10" s="25">
        <f>'[2]FORMATO RES 754'!V33/1</f>
        <v>0</v>
      </c>
      <c r="V10" s="26">
        <f>'[2]FORMATO RES 754'!W33/1</f>
        <v>0</v>
      </c>
      <c r="W10" s="24">
        <f>'[2]FORMATO RES 754'!X33/1</f>
        <v>0</v>
      </c>
      <c r="X10" s="25">
        <f>'[2]FORMATO RES 754'!Y33/1</f>
        <v>1032980156.9477837</v>
      </c>
      <c r="Y10" s="25">
        <f>'[2]FORMATO RES 754'!Z33/1</f>
        <v>0</v>
      </c>
      <c r="Z10" s="26">
        <f>'[2]FORMATO RES 754'!AA33/1</f>
        <v>0</v>
      </c>
      <c r="AA10" s="24">
        <f>'[2]FORMATO RES 754'!AB33/1</f>
        <v>0</v>
      </c>
      <c r="AB10" s="25">
        <f>'[2]FORMATO RES 754'!AC33/1</f>
        <v>1064856809.2269838</v>
      </c>
      <c r="AC10" s="25">
        <f>'[2]FORMATO RES 754'!AD33/1</f>
        <v>0</v>
      </c>
      <c r="AD10" s="26">
        <f>'[2]FORMATO RES 754'!AE33/1</f>
        <v>0</v>
      </c>
      <c r="AE10" s="24">
        <f>'[2]FORMATO RES 754'!AF33/1</f>
        <v>0</v>
      </c>
      <c r="AF10" s="25">
        <f>'[2]FORMATO RES 754'!AG33/1</f>
        <v>1097201508.3232479</v>
      </c>
      <c r="AG10" s="25">
        <f>'[2]FORMATO RES 754'!AH33/1</f>
        <v>0</v>
      </c>
      <c r="AH10" s="26">
        <f>'[2]FORMATO RES 754'!AI33/1</f>
        <v>0</v>
      </c>
      <c r="AI10" s="24">
        <f>'[2]FORMATO RES 754'!AJ33/1</f>
        <v>0</v>
      </c>
      <c r="AJ10" s="25">
        <f>'[2]FORMATO RES 754'!AK33/1</f>
        <v>1130426331.168299</v>
      </c>
      <c r="AK10" s="25">
        <f>'[2]FORMATO RES 754'!AL33/1</f>
        <v>0</v>
      </c>
      <c r="AL10" s="26">
        <f>'[2]FORMATO RES 754'!AM33/1</f>
        <v>0</v>
      </c>
      <c r="AM10" s="24">
        <f>'[2]FORMATO RES 754'!AN33/1</f>
        <v>0</v>
      </c>
      <c r="AN10" s="25">
        <f>'[2]FORMATO RES 754'!AO33/1</f>
        <v>1165255670.314424</v>
      </c>
      <c r="AO10" s="25">
        <f>'[2]FORMATO RES 754'!AP33/1</f>
        <v>0</v>
      </c>
      <c r="AP10" s="26">
        <f>'[2]FORMATO RES 754'!AQ33/1</f>
        <v>0</v>
      </c>
      <c r="AQ10" s="24">
        <f>'[2]FORMATO RES 754'!AR33/1</f>
        <v>0</v>
      </c>
      <c r="AR10" s="25">
        <f>'[2]FORMATO RES 754'!AS33/1</f>
        <v>1200484296.7257283</v>
      </c>
      <c r="AS10" s="25">
        <f>'[2]FORMATO RES 754'!AT33/1</f>
        <v>0</v>
      </c>
      <c r="AT10" s="26">
        <f>'[2]FORMATO RES 754'!AU33/1</f>
        <v>0</v>
      </c>
      <c r="AU10" s="24">
        <f>'[2]FORMATO RES 754'!AV33/1</f>
        <v>0</v>
      </c>
      <c r="AV10" s="25">
        <f>'[2]FORMATO RES 754'!AW33/1</f>
        <v>1237127585.2783833</v>
      </c>
      <c r="AW10" s="25">
        <f>'[2]FORMATO RES 754'!AX33/1</f>
        <v>0</v>
      </c>
      <c r="AX10" s="26">
        <f>'[2]FORMATO RES 754'!AY33/1</f>
        <v>0</v>
      </c>
    </row>
    <row r="11" spans="1:50" ht="75" x14ac:dyDescent="0.25">
      <c r="B11" s="23" t="s">
        <v>12</v>
      </c>
      <c r="C11" s="24">
        <f>'[2]FORMATO RES 754'!D37/1</f>
        <v>0</v>
      </c>
      <c r="D11" s="25">
        <f>'[2]FORMATO RES 754'!E37/1</f>
        <v>558696673.9528507</v>
      </c>
      <c r="E11" s="25">
        <f>'[2]FORMATO RES 754'!F37/1</f>
        <v>0</v>
      </c>
      <c r="F11" s="26">
        <f>'[2]FORMATO RES 754'!G37/1</f>
        <v>0</v>
      </c>
      <c r="G11" s="24">
        <f>'[2]FORMATO RES 754'!H37/1</f>
        <v>0</v>
      </c>
      <c r="H11" s="25">
        <f>'[2]FORMATO RES 754'!I37/1</f>
        <v>577016931.51009643</v>
      </c>
      <c r="I11" s="25">
        <f>'[2]FORMATO RES 754'!J37/1</f>
        <v>0</v>
      </c>
      <c r="J11" s="26">
        <f>'[2]FORMATO RES 754'!K37/1</f>
        <v>0</v>
      </c>
      <c r="K11" s="24">
        <f>'[2]FORMATO RES 754'!L37/1</f>
        <v>0</v>
      </c>
      <c r="L11" s="25">
        <f>'[2]FORMATO RES 754'!M37/1</f>
        <v>278874638.13801765</v>
      </c>
      <c r="M11" s="25">
        <f>'[2]FORMATO RES 754'!N37/1</f>
        <v>0</v>
      </c>
      <c r="N11" s="26">
        <f>'[2]FORMATO RES 754'!O37/1</f>
        <v>0</v>
      </c>
      <c r="O11" s="24">
        <f>'[2]FORMATO RES 754'!P37/1</f>
        <v>0</v>
      </c>
      <c r="P11" s="25">
        <f>'[2]FORMATO RES 754'!Q37/1</f>
        <v>287790398.38358617</v>
      </c>
      <c r="Q11" s="25">
        <f>'[2]FORMATO RES 754'!R37/1</f>
        <v>0</v>
      </c>
      <c r="R11" s="26">
        <f>'[2]FORMATO RES 754'!S37/1</f>
        <v>0</v>
      </c>
      <c r="S11" s="24">
        <f>'[2]FORMATO RES 754'!T37/1</f>
        <v>0</v>
      </c>
      <c r="T11" s="25">
        <f>'[2]FORMATO RES 754'!U37/1</f>
        <v>296890023.7020784</v>
      </c>
      <c r="U11" s="25">
        <f>'[2]FORMATO RES 754'!V37/1</f>
        <v>0</v>
      </c>
      <c r="V11" s="26">
        <f>'[2]FORMATO RES 754'!W37/1</f>
        <v>0</v>
      </c>
      <c r="W11" s="24">
        <f>'[2]FORMATO RES 754'!X37/1</f>
        <v>0</v>
      </c>
      <c r="X11" s="25">
        <f>'[2]FORMATO RES 754'!Y37/1</f>
        <v>306189738.22892392</v>
      </c>
      <c r="Y11" s="25">
        <f>'[2]FORMATO RES 754'!Z37/1</f>
        <v>0</v>
      </c>
      <c r="Z11" s="26">
        <f>'[2]FORMATO RES 754'!AA37/1</f>
        <v>0</v>
      </c>
      <c r="AA11" s="24">
        <f>'[2]FORMATO RES 754'!AB37/1</f>
        <v>0</v>
      </c>
      <c r="AB11" s="25">
        <f>'[2]FORMATO RES 754'!AC37/1</f>
        <v>315638422.94114739</v>
      </c>
      <c r="AC11" s="25">
        <f>'[2]FORMATO RES 754'!AD37/1</f>
        <v>0</v>
      </c>
      <c r="AD11" s="26">
        <f>'[2]FORMATO RES 754'!AE37/1</f>
        <v>0</v>
      </c>
      <c r="AE11" s="24">
        <f>'[2]FORMATO RES 754'!AF37/1</f>
        <v>0</v>
      </c>
      <c r="AF11" s="25">
        <f>'[2]FORMATO RES 754'!AG37/1</f>
        <v>325225843.26356804</v>
      </c>
      <c r="AG11" s="25">
        <f>'[2]FORMATO RES 754'!AH37/1</f>
        <v>0</v>
      </c>
      <c r="AH11" s="26">
        <f>'[2]FORMATO RES 754'!AI37/1</f>
        <v>0</v>
      </c>
      <c r="AI11" s="24">
        <f>'[2]FORMATO RES 754'!AJ37/1</f>
        <v>0</v>
      </c>
      <c r="AJ11" s="25">
        <f>'[2]FORMATO RES 754'!AK37/1</f>
        <v>335074144.5510658</v>
      </c>
      <c r="AK11" s="25">
        <f>'[2]FORMATO RES 754'!AL37/1</f>
        <v>0</v>
      </c>
      <c r="AL11" s="26">
        <f>'[2]FORMATO RES 754'!AM37/1</f>
        <v>0</v>
      </c>
      <c r="AM11" s="24">
        <f>'[2]FORMATO RES 754'!AN37/1</f>
        <v>0</v>
      </c>
      <c r="AN11" s="25">
        <f>'[2]FORMATO RES 754'!AO37/1</f>
        <v>345398046.86817247</v>
      </c>
      <c r="AO11" s="25">
        <f>'[2]FORMATO RES 754'!AP37/1</f>
        <v>0</v>
      </c>
      <c r="AP11" s="26">
        <f>'[2]FORMATO RES 754'!AQ37/1</f>
        <v>0</v>
      </c>
      <c r="AQ11" s="24">
        <f>'[2]FORMATO RES 754'!AR37/1</f>
        <v>0</v>
      </c>
      <c r="AR11" s="25">
        <f>'[2]FORMATO RES 754'!AS37/1</f>
        <v>355840303.50446045</v>
      </c>
      <c r="AS11" s="25">
        <f>'[2]FORMATO RES 754'!AT37/1</f>
        <v>0</v>
      </c>
      <c r="AT11" s="26">
        <f>'[2]FORMATO RES 754'!AU37/1</f>
        <v>0</v>
      </c>
      <c r="AU11" s="24">
        <f>'[2]FORMATO RES 754'!AV37/1</f>
        <v>0</v>
      </c>
      <c r="AV11" s="25">
        <f>'[2]FORMATO RES 754'!AW37/1</f>
        <v>366701885.74717873</v>
      </c>
      <c r="AW11" s="25">
        <f>'[2]FORMATO RES 754'!AX37/1</f>
        <v>0</v>
      </c>
      <c r="AX11" s="26">
        <f>'[2]FORMATO RES 754'!AY37/1</f>
        <v>0</v>
      </c>
    </row>
    <row r="12" spans="1:50" s="10" customFormat="1" ht="26.25" thickBot="1" x14ac:dyDescent="0.25">
      <c r="A12" s="9"/>
      <c r="B12" s="31" t="s">
        <v>13</v>
      </c>
      <c r="C12" s="32">
        <f>'[2]FORMATO RES 754'!D38/1</f>
        <v>0</v>
      </c>
      <c r="D12" s="33">
        <f>'[2]FORMATO RES 754'!E38/1</f>
        <v>1773847344.8631282</v>
      </c>
      <c r="E12" s="33">
        <f>'[2]FORMATO RES 754'!F38/1</f>
        <v>0</v>
      </c>
      <c r="F12" s="34">
        <f>'[2]FORMATO RES 754'!G38/1</f>
        <v>0</v>
      </c>
      <c r="G12" s="32">
        <f>'[2]FORMATO RES 754'!H38/1</f>
        <v>0</v>
      </c>
      <c r="H12" s="33">
        <f>'[2]FORMATO RES 754'!I38/1</f>
        <v>1832013684.0238862</v>
      </c>
      <c r="I12" s="33">
        <f>'[2]FORMATO RES 754'!J38/1</f>
        <v>0</v>
      </c>
      <c r="J12" s="34">
        <f>'[2]FORMATO RES 754'!K38/1</f>
        <v>0</v>
      </c>
      <c r="K12" s="32">
        <f>'[2]FORMATO RES 754'!L38/1</f>
        <v>0</v>
      </c>
      <c r="L12" s="33">
        <f>'[2]FORMATO RES 754'!M38/1</f>
        <v>1423204648.8594227</v>
      </c>
      <c r="M12" s="33">
        <f>'[2]FORMATO RES 754'!N38/1</f>
        <v>0</v>
      </c>
      <c r="N12" s="34">
        <f>'[2]FORMATO RES 754'!O38/1</f>
        <v>0</v>
      </c>
      <c r="O12" s="32">
        <f>'[2]FORMATO RES 754'!P38/1</f>
        <v>0</v>
      </c>
      <c r="P12" s="33">
        <f>'[2]FORMATO RES 754'!Q38/1</f>
        <v>1258697433.3805532</v>
      </c>
      <c r="Q12" s="33">
        <f>'[2]FORMATO RES 754'!R38/1</f>
        <v>0</v>
      </c>
      <c r="R12" s="34">
        <f>'[2]FORMATO RES 754'!S38/1</f>
        <v>0</v>
      </c>
      <c r="S12" s="32">
        <f>'[2]FORMATO RES 754'!T38/1</f>
        <v>0</v>
      </c>
      <c r="T12" s="33">
        <f>'[2]FORMATO RES 754'!U38/1</f>
        <v>1298496103.1674607</v>
      </c>
      <c r="U12" s="33">
        <f>'[2]FORMATO RES 754'!V38/1</f>
        <v>0</v>
      </c>
      <c r="V12" s="34">
        <f>'[2]FORMATO RES 754'!W38/1</f>
        <v>0</v>
      </c>
      <c r="W12" s="32">
        <f>'[2]FORMATO RES 754'!X38/1</f>
        <v>0</v>
      </c>
      <c r="X12" s="33">
        <f>'[2]FORMATO RES 754'!Y38/1</f>
        <v>1339169895.1767077</v>
      </c>
      <c r="Y12" s="33">
        <f>'[2]FORMATO RES 754'!Z38/1</f>
        <v>0</v>
      </c>
      <c r="Z12" s="34">
        <f>'[2]FORMATO RES 754'!AA38/1</f>
        <v>0</v>
      </c>
      <c r="AA12" s="32">
        <f>'[2]FORMATO RES 754'!AB38/1</f>
        <v>0</v>
      </c>
      <c r="AB12" s="33">
        <f>'[2]FORMATO RES 754'!AC38/1</f>
        <v>1380495232.1681311</v>
      </c>
      <c r="AC12" s="33">
        <f>'[2]FORMATO RES 754'!AD38/1</f>
        <v>0</v>
      </c>
      <c r="AD12" s="34">
        <f>'[2]FORMATO RES 754'!AE38/1</f>
        <v>0</v>
      </c>
      <c r="AE12" s="32">
        <f>'[2]FORMATO RES 754'!AF38/1</f>
        <v>0</v>
      </c>
      <c r="AF12" s="33">
        <f>'[2]FORMATO RES 754'!AG38/1</f>
        <v>1422427351.5868158</v>
      </c>
      <c r="AG12" s="33">
        <f>'[2]FORMATO RES 754'!AH38/1</f>
        <v>0</v>
      </c>
      <c r="AH12" s="34">
        <f>'[2]FORMATO RES 754'!AI38/1</f>
        <v>0</v>
      </c>
      <c r="AI12" s="32">
        <f>'[2]FORMATO RES 754'!AJ38/1</f>
        <v>0</v>
      </c>
      <c r="AJ12" s="33">
        <f>'[2]FORMATO RES 754'!AK38/1</f>
        <v>1465500475.7193646</v>
      </c>
      <c r="AK12" s="33">
        <f>'[2]FORMATO RES 754'!AL38/1</f>
        <v>0</v>
      </c>
      <c r="AL12" s="34">
        <f>'[2]FORMATO RES 754'!AM38/1</f>
        <v>0</v>
      </c>
      <c r="AM12" s="32">
        <f>'[2]FORMATO RES 754'!AN38/1</f>
        <v>0</v>
      </c>
      <c r="AN12" s="33">
        <f>'[2]FORMATO RES 754'!AO38/1</f>
        <v>1510653717.1825964</v>
      </c>
      <c r="AO12" s="33">
        <f>'[2]FORMATO RES 754'!AP38/1</f>
        <v>0</v>
      </c>
      <c r="AP12" s="34">
        <f>'[2]FORMATO RES 754'!AQ38/1</f>
        <v>0</v>
      </c>
      <c r="AQ12" s="32">
        <f>'[2]FORMATO RES 754'!AR38/1</f>
        <v>0</v>
      </c>
      <c r="AR12" s="33">
        <f>'[2]FORMATO RES 754'!AS38/1</f>
        <v>1556324600.2301888</v>
      </c>
      <c r="AS12" s="33">
        <f>'[2]FORMATO RES 754'!AT38/1</f>
        <v>0</v>
      </c>
      <c r="AT12" s="34">
        <f>'[2]FORMATO RES 754'!AU38/1</f>
        <v>0</v>
      </c>
      <c r="AU12" s="32">
        <f>'[2]FORMATO RES 754'!AV38/1</f>
        <v>0</v>
      </c>
      <c r="AV12" s="33">
        <f>'[2]FORMATO RES 754'!AW38/1</f>
        <v>1603829471.025562</v>
      </c>
      <c r="AW12" s="33">
        <f>'[2]FORMATO RES 754'!AX38/1</f>
        <v>0</v>
      </c>
      <c r="AX12" s="34">
        <f>'[2]FORMATO RES 754'!AY38/1</f>
        <v>0</v>
      </c>
    </row>
    <row r="13" spans="1:50" ht="42" customHeight="1" x14ac:dyDescent="0.25">
      <c r="B13" s="77" t="s">
        <v>14</v>
      </c>
      <c r="C13" s="69">
        <v>2021</v>
      </c>
      <c r="D13" s="70"/>
      <c r="E13" s="70"/>
      <c r="F13" s="71"/>
      <c r="G13" s="69">
        <v>2022</v>
      </c>
      <c r="H13" s="70"/>
      <c r="I13" s="70"/>
      <c r="J13" s="71"/>
      <c r="K13" s="69">
        <v>2023</v>
      </c>
      <c r="L13" s="70"/>
      <c r="M13" s="70"/>
      <c r="N13" s="71"/>
      <c r="O13" s="69">
        <v>2024</v>
      </c>
      <c r="P13" s="70"/>
      <c r="Q13" s="70"/>
      <c r="R13" s="71"/>
      <c r="S13" s="69">
        <v>2025</v>
      </c>
      <c r="T13" s="70"/>
      <c r="U13" s="70"/>
      <c r="V13" s="71"/>
      <c r="W13" s="69">
        <v>2026</v>
      </c>
      <c r="X13" s="70"/>
      <c r="Y13" s="70"/>
      <c r="Z13" s="71"/>
      <c r="AA13" s="69">
        <v>2027</v>
      </c>
      <c r="AB13" s="70"/>
      <c r="AC13" s="70"/>
      <c r="AD13" s="71"/>
      <c r="AE13" s="69">
        <v>2028</v>
      </c>
      <c r="AF13" s="70"/>
      <c r="AG13" s="70"/>
      <c r="AH13" s="71"/>
      <c r="AI13" s="69">
        <v>2029</v>
      </c>
      <c r="AJ13" s="70"/>
      <c r="AK13" s="70"/>
      <c r="AL13" s="71"/>
      <c r="AM13" s="69">
        <v>2030</v>
      </c>
      <c r="AN13" s="70"/>
      <c r="AO13" s="70"/>
      <c r="AP13" s="71"/>
      <c r="AQ13" s="69">
        <v>2031</v>
      </c>
      <c r="AR13" s="70"/>
      <c r="AS13" s="70"/>
      <c r="AT13" s="71"/>
      <c r="AU13" s="69">
        <v>2032</v>
      </c>
      <c r="AV13" s="70"/>
      <c r="AW13" s="70"/>
      <c r="AX13" s="71"/>
    </row>
    <row r="14" spans="1:50" ht="61.5" x14ac:dyDescent="0.25">
      <c r="B14" s="78"/>
      <c r="C14" s="20" t="s">
        <v>2</v>
      </c>
      <c r="D14" s="21" t="s">
        <v>3</v>
      </c>
      <c r="E14" s="21" t="s">
        <v>4</v>
      </c>
      <c r="F14" s="22" t="s">
        <v>5</v>
      </c>
      <c r="G14" s="20" t="s">
        <v>2</v>
      </c>
      <c r="H14" s="21" t="s">
        <v>3</v>
      </c>
      <c r="I14" s="21" t="s">
        <v>4</v>
      </c>
      <c r="J14" s="22" t="s">
        <v>5</v>
      </c>
      <c r="K14" s="20" t="s">
        <v>2</v>
      </c>
      <c r="L14" s="21" t="s">
        <v>3</v>
      </c>
      <c r="M14" s="21" t="s">
        <v>4</v>
      </c>
      <c r="N14" s="22" t="s">
        <v>5</v>
      </c>
      <c r="O14" s="20" t="s">
        <v>2</v>
      </c>
      <c r="P14" s="21" t="s">
        <v>3</v>
      </c>
      <c r="Q14" s="21" t="s">
        <v>4</v>
      </c>
      <c r="R14" s="22" t="s">
        <v>5</v>
      </c>
      <c r="S14" s="20" t="s">
        <v>2</v>
      </c>
      <c r="T14" s="21" t="s">
        <v>3</v>
      </c>
      <c r="U14" s="21" t="s">
        <v>4</v>
      </c>
      <c r="V14" s="22" t="s">
        <v>5</v>
      </c>
      <c r="W14" s="20" t="s">
        <v>2</v>
      </c>
      <c r="X14" s="21" t="s">
        <v>3</v>
      </c>
      <c r="Y14" s="21" t="s">
        <v>4</v>
      </c>
      <c r="Z14" s="22" t="s">
        <v>5</v>
      </c>
      <c r="AA14" s="20" t="s">
        <v>2</v>
      </c>
      <c r="AB14" s="21" t="s">
        <v>3</v>
      </c>
      <c r="AC14" s="21" t="s">
        <v>4</v>
      </c>
      <c r="AD14" s="22" t="s">
        <v>5</v>
      </c>
      <c r="AE14" s="20" t="s">
        <v>2</v>
      </c>
      <c r="AF14" s="21" t="s">
        <v>3</v>
      </c>
      <c r="AG14" s="21" t="s">
        <v>4</v>
      </c>
      <c r="AH14" s="22" t="s">
        <v>5</v>
      </c>
      <c r="AI14" s="20" t="s">
        <v>2</v>
      </c>
      <c r="AJ14" s="21" t="s">
        <v>3</v>
      </c>
      <c r="AK14" s="21" t="s">
        <v>4</v>
      </c>
      <c r="AL14" s="22" t="s">
        <v>5</v>
      </c>
      <c r="AM14" s="20" t="s">
        <v>2</v>
      </c>
      <c r="AN14" s="21" t="s">
        <v>3</v>
      </c>
      <c r="AO14" s="21" t="s">
        <v>4</v>
      </c>
      <c r="AP14" s="22" t="s">
        <v>5</v>
      </c>
      <c r="AQ14" s="20" t="s">
        <v>2</v>
      </c>
      <c r="AR14" s="21" t="s">
        <v>3</v>
      </c>
      <c r="AS14" s="21" t="s">
        <v>4</v>
      </c>
      <c r="AT14" s="22" t="s">
        <v>5</v>
      </c>
      <c r="AU14" s="20" t="s">
        <v>2</v>
      </c>
      <c r="AV14" s="21" t="s">
        <v>3</v>
      </c>
      <c r="AW14" s="21" t="s">
        <v>4</v>
      </c>
      <c r="AX14" s="22" t="s">
        <v>5</v>
      </c>
    </row>
    <row r="15" spans="1:50" ht="135" x14ac:dyDescent="0.25">
      <c r="B15" s="23" t="s">
        <v>15</v>
      </c>
      <c r="C15" s="24">
        <v>0</v>
      </c>
      <c r="D15" s="25">
        <f>'[2]FORMATO RES 754'!E47/1</f>
        <v>773134663.08845544</v>
      </c>
      <c r="E15" s="25">
        <f>'[2]FORMATO RES 754'!F47/1</f>
        <v>0</v>
      </c>
      <c r="F15" s="26">
        <f>'[2]FORMATO RES 754'!G47/1</f>
        <v>0</v>
      </c>
      <c r="G15" s="24">
        <f>'[2]FORMATO RES 754'!H47/1</f>
        <v>0</v>
      </c>
      <c r="H15" s="25">
        <f>'[2]FORMATO RES 754'!I47/1</f>
        <v>798486570.15101695</v>
      </c>
      <c r="I15" s="25">
        <f>'[2]FORMATO RES 754'!J47/1</f>
        <v>0</v>
      </c>
      <c r="J15" s="26">
        <f>'[2]FORMATO RES 754'!K47/1</f>
        <v>0</v>
      </c>
      <c r="K15" s="24">
        <f>'[2]FORMATO RES 754'!L47/1</f>
        <v>0</v>
      </c>
      <c r="L15" s="25">
        <f>'[2]FORMATO RES 754'!M47/1</f>
        <v>823986728.29128242</v>
      </c>
      <c r="M15" s="25">
        <f>'[2]FORMATO RES 754'!N47/1</f>
        <v>0</v>
      </c>
      <c r="N15" s="26">
        <f>'[2]FORMATO RES 754'!O47/1</f>
        <v>0</v>
      </c>
      <c r="O15" s="24">
        <f>'[2]FORMATO RES 754'!P47/1</f>
        <v>0</v>
      </c>
      <c r="P15" s="25">
        <f>'[2]FORMATO RES 754'!Q47/1</f>
        <v>850329991.93126857</v>
      </c>
      <c r="Q15" s="25">
        <f>'[2]FORMATO RES 754'!R47/1</f>
        <v>0</v>
      </c>
      <c r="R15" s="26">
        <f>'[2]FORMATO RES 754'!S47/1</f>
        <v>0</v>
      </c>
      <c r="S15" s="24">
        <f>'[2]FORMATO RES 754'!T47/1</f>
        <v>0</v>
      </c>
      <c r="T15" s="25">
        <f>'[2]FORMATO RES 754'!U47/1</f>
        <v>877216518.95618248</v>
      </c>
      <c r="U15" s="25">
        <f>'[2]FORMATO RES 754'!V47/1</f>
        <v>0</v>
      </c>
      <c r="V15" s="26">
        <f>'[2]FORMATO RES 754'!W47/1</f>
        <v>0</v>
      </c>
      <c r="W15" s="24">
        <f>'[2]FORMATO RES 754'!X47/1</f>
        <v>0</v>
      </c>
      <c r="X15" s="25">
        <f>'[2]FORMATO RES 754'!Y47/1</f>
        <v>904694246.57666934</v>
      </c>
      <c r="Y15" s="25">
        <f>'[2]FORMATO RES 754'!Z47/1</f>
        <v>0</v>
      </c>
      <c r="Z15" s="26">
        <f>'[2]FORMATO RES 754'!AA47/1</f>
        <v>0</v>
      </c>
      <c r="AA15" s="24">
        <f>'[2]FORMATO RES 754'!AB47/1</f>
        <v>0</v>
      </c>
      <c r="AB15" s="25">
        <f>'[2]FORMATO RES 754'!AC47/1</f>
        <v>296502637.03157413</v>
      </c>
      <c r="AC15" s="25">
        <f>'[2]FORMATO RES 754'!AD47/1</f>
        <v>0</v>
      </c>
      <c r="AD15" s="26">
        <f>'[2]FORMATO RES 754'!AE47/1</f>
        <v>0</v>
      </c>
      <c r="AE15" s="24">
        <f>'[2]FORMATO RES 754'!AF47/1</f>
        <v>0</v>
      </c>
      <c r="AF15" s="25">
        <f>'[2]FORMATO RES 754'!AG47/1</f>
        <v>633224377.77038932</v>
      </c>
      <c r="AG15" s="25">
        <f>'[2]FORMATO RES 754'!AH47/1</f>
        <v>0</v>
      </c>
      <c r="AH15" s="26">
        <f>'[2]FORMATO RES 754'!AI47/1</f>
        <v>0</v>
      </c>
      <c r="AI15" s="24">
        <f>'[2]FORMATO RES 754'!AJ47/1</f>
        <v>0</v>
      </c>
      <c r="AJ15" s="25">
        <f>'[2]FORMATO RES 754'!AK47/1</f>
        <v>314760055.30231136</v>
      </c>
      <c r="AK15" s="25">
        <f>'[2]FORMATO RES 754'!AL47/1</f>
        <v>0</v>
      </c>
      <c r="AL15" s="26">
        <f>'[2]FORMATO RES 754'!AM47/1</f>
        <v>0</v>
      </c>
      <c r="AM15" s="24">
        <f>'[2]FORMATO RES 754'!AN47/1</f>
        <v>0</v>
      </c>
      <c r="AN15" s="25">
        <f>'[2]FORMATO RES 754'!AO47/1</f>
        <v>672500257.41022289</v>
      </c>
      <c r="AO15" s="25">
        <f>'[2]FORMATO RES 754'!AP47/1</f>
        <v>0</v>
      </c>
      <c r="AP15" s="26">
        <f>'[2]FORMATO RES 754'!AQ47/1</f>
        <v>0</v>
      </c>
      <c r="AQ15" s="24">
        <f>'[2]FORMATO RES 754'!AR47/1</f>
        <v>0</v>
      </c>
      <c r="AR15" s="25">
        <f>'[2]FORMATO RES 754'!AS47/1</f>
        <v>334267252.28208584</v>
      </c>
      <c r="AS15" s="25">
        <f>'[2]FORMATO RES 754'!AT47/1</f>
        <v>0</v>
      </c>
      <c r="AT15" s="26">
        <f>'[2]FORMATO RES 754'!AU47/1</f>
        <v>0</v>
      </c>
      <c r="AU15" s="24">
        <f>'[2]FORMATO RES 754'!AV47/1</f>
        <v>0</v>
      </c>
      <c r="AV15" s="25">
        <f>'[2]FORMATO RES 754'!AW47/1</f>
        <v>713979464.54489923</v>
      </c>
      <c r="AW15" s="25">
        <f>'[2]FORMATO RES 754'!AX47/1</f>
        <v>0</v>
      </c>
      <c r="AX15" s="26">
        <f>'[2]FORMATO RES 754'!AY47/1</f>
        <v>0</v>
      </c>
    </row>
    <row r="16" spans="1:50" ht="75" x14ac:dyDescent="0.25">
      <c r="B16" s="23" t="s">
        <v>16</v>
      </c>
      <c r="C16" s="24">
        <f>'[2]FORMATO RES 754'!D55/1</f>
        <v>0</v>
      </c>
      <c r="D16" s="25">
        <f>'[2]FORMATO RES 754'!E55/1</f>
        <v>5407272918.4653358</v>
      </c>
      <c r="E16" s="25">
        <f>'[2]FORMATO RES 754'!F55/1</f>
        <v>0</v>
      </c>
      <c r="F16" s="26">
        <f>'[2]FORMATO RES 754'!G55/1</f>
        <v>0</v>
      </c>
      <c r="G16" s="24">
        <f>'[2]FORMATO RES 754'!H55/1</f>
        <v>0</v>
      </c>
      <c r="H16" s="25">
        <f>'[2]FORMATO RES 754'!I55/1</f>
        <v>1020149657.6410753</v>
      </c>
      <c r="I16" s="25">
        <f>'[2]FORMATO RES 754'!J55/1</f>
        <v>0</v>
      </c>
      <c r="J16" s="26">
        <f>'[2]FORMATO RES 754'!K55/1</f>
        <v>0</v>
      </c>
      <c r="K16" s="24">
        <f>'[2]FORMATO RES 754'!L55/1</f>
        <v>0</v>
      </c>
      <c r="L16" s="25">
        <f>'[2]FORMATO RES 754'!M55/1</f>
        <v>505960366.7961846</v>
      </c>
      <c r="M16" s="25">
        <f>'[2]FORMATO RES 754'!N55/1</f>
        <v>0</v>
      </c>
      <c r="N16" s="26">
        <f>'[2]FORMATO RES 754'!O55/1</f>
        <v>0</v>
      </c>
      <c r="O16" s="24">
        <f>'[2]FORMATO RES 754'!P55/1</f>
        <v>0</v>
      </c>
      <c r="P16" s="25">
        <f>'[2]FORMATO RES 754'!Q55/1</f>
        <v>4585612758.2827101</v>
      </c>
      <c r="Q16" s="25">
        <f>'[2]FORMATO RES 754'!R55/1</f>
        <v>0</v>
      </c>
      <c r="R16" s="26">
        <f>'[2]FORMATO RES 754'!S55/1</f>
        <v>0</v>
      </c>
      <c r="S16" s="24">
        <f>'[2]FORMATO RES 754'!T55/1</f>
        <v>0</v>
      </c>
      <c r="T16" s="25">
        <f>'[2]FORMATO RES 754'!U55/1</f>
        <v>0</v>
      </c>
      <c r="U16" s="25">
        <f>'[2]FORMATO RES 754'!V55/1</f>
        <v>0</v>
      </c>
      <c r="V16" s="26">
        <f>'[2]FORMATO RES 754'!W55/1</f>
        <v>0</v>
      </c>
      <c r="W16" s="24">
        <f>'[2]FORMATO RES 754'!X55/1</f>
        <v>0</v>
      </c>
      <c r="X16" s="25">
        <f>'[2]FORMATO RES 754'!Y55/1</f>
        <v>1749752150.4682579</v>
      </c>
      <c r="Y16" s="25">
        <f>'[2]FORMATO RES 754'!Z55/1</f>
        <v>0</v>
      </c>
      <c r="Z16" s="26">
        <f>'[2]FORMATO RES 754'!AA55/1</f>
        <v>0</v>
      </c>
      <c r="AA16" s="24">
        <f>'[2]FORMATO RES 754'!AB55/1</f>
        <v>0</v>
      </c>
      <c r="AB16" s="25">
        <f>'[2]FORMATO RES 754'!AC55/1</f>
        <v>5029339364.2479153</v>
      </c>
      <c r="AC16" s="25">
        <f>'[2]FORMATO RES 754'!AD55/1</f>
        <v>0</v>
      </c>
      <c r="AD16" s="26">
        <f>'[2]FORMATO RES 754'!AE55/1</f>
        <v>0</v>
      </c>
      <c r="AE16" s="24">
        <f>'[2]FORMATO RES 754'!AF55/1</f>
        <v>0</v>
      </c>
      <c r="AF16" s="25">
        <f>'[2]FORMATO RES 754'!AG55/1</f>
        <v>0</v>
      </c>
      <c r="AG16" s="25">
        <f>'[2]FORMATO RES 754'!AH55/1</f>
        <v>0</v>
      </c>
      <c r="AH16" s="26">
        <f>'[2]FORMATO RES 754'!AI55/1</f>
        <v>0</v>
      </c>
      <c r="AI16" s="24">
        <f>'[2]FORMATO RES 754'!AJ55/1</f>
        <v>0</v>
      </c>
      <c r="AJ16" s="25">
        <f>'[2]FORMATO RES 754'!AK55/1</f>
        <v>0</v>
      </c>
      <c r="AK16" s="25">
        <f>'[2]FORMATO RES 754'!AL55/1</f>
        <v>0</v>
      </c>
      <c r="AL16" s="26">
        <f>'[2]FORMATO RES 754'!AM55/1</f>
        <v>0</v>
      </c>
      <c r="AM16" s="24">
        <f>'[2]FORMATO RES 754'!AN55/1</f>
        <v>0</v>
      </c>
      <c r="AN16" s="25">
        <f>'[2]FORMATO RES 754'!AO55/1</f>
        <v>5503525132.5290747</v>
      </c>
      <c r="AO16" s="25">
        <f>'[2]FORMATO RES 754'!AP55/1</f>
        <v>0</v>
      </c>
      <c r="AP16" s="26">
        <f>'[2]FORMATO RES 754'!AQ55/1</f>
        <v>0</v>
      </c>
      <c r="AQ16" s="24">
        <f>'[2]FORMATO RES 754'!AR55/1</f>
        <v>0</v>
      </c>
      <c r="AR16" s="25">
        <f>'[2]FORMATO RES 754'!AS55/1</f>
        <v>0</v>
      </c>
      <c r="AS16" s="25">
        <f>'[2]FORMATO RES 754'!AT55/1</f>
        <v>0</v>
      </c>
      <c r="AT16" s="26">
        <f>'[2]FORMATO RES 754'!AU55/1</f>
        <v>0</v>
      </c>
      <c r="AU16" s="24">
        <f>'[2]FORMATO RES 754'!AV55/1</f>
        <v>0</v>
      </c>
      <c r="AV16" s="25">
        <f>'[2]FORMATO RES 754'!AW55/1</f>
        <v>0</v>
      </c>
      <c r="AW16" s="25">
        <f>'[2]FORMATO RES 754'!AX55/1</f>
        <v>0</v>
      </c>
      <c r="AX16" s="26">
        <f>'[2]FORMATO RES 754'!AY55/1</f>
        <v>0</v>
      </c>
    </row>
    <row r="17" spans="1:50" ht="75" x14ac:dyDescent="0.25">
      <c r="B17" s="23" t="s">
        <v>17</v>
      </c>
      <c r="C17" s="24">
        <f>'[2]FORMATO RES 754'!D65/1</f>
        <v>0</v>
      </c>
      <c r="D17" s="25">
        <f>'[2]FORMATO RES 754'!E65/1</f>
        <v>5860760267.1736841</v>
      </c>
      <c r="E17" s="25">
        <f>'[2]FORMATO RES 754'!F65/1</f>
        <v>0</v>
      </c>
      <c r="F17" s="26">
        <f>'[2]FORMATO RES 754'!G65/1</f>
        <v>0</v>
      </c>
      <c r="G17" s="24">
        <f>'[2]FORMATO RES 754'!H65/1</f>
        <v>0</v>
      </c>
      <c r="H17" s="25">
        <f>'[2]FORMATO RES 754'!I65/1</f>
        <v>7216280662.064724</v>
      </c>
      <c r="I17" s="25">
        <f>'[2]FORMATO RES 754'!J65/1</f>
        <v>0</v>
      </c>
      <c r="J17" s="26">
        <f>'[2]FORMATO RES 754'!K65/1</f>
        <v>0</v>
      </c>
      <c r="K17" s="24">
        <f>'[2]FORMATO RES 754'!L65/1</f>
        <v>0</v>
      </c>
      <c r="L17" s="25">
        <f>'[2]FORMATO RES 754'!M65/1</f>
        <v>9843130407.3257713</v>
      </c>
      <c r="M17" s="25">
        <f>'[2]FORMATO RES 754'!N65/1</f>
        <v>0</v>
      </c>
      <c r="N17" s="26">
        <f>'[2]FORMATO RES 754'!O65/1</f>
        <v>0</v>
      </c>
      <c r="O17" s="24">
        <f>'[2]FORMATO RES 754'!P65/1</f>
        <v>0</v>
      </c>
      <c r="P17" s="25">
        <f>'[2]FORMATO RES 754'!Q65/1</f>
        <v>11004981141.566265</v>
      </c>
      <c r="Q17" s="25">
        <f>'[2]FORMATO RES 754'!R65/1</f>
        <v>0</v>
      </c>
      <c r="R17" s="26">
        <f>'[2]FORMATO RES 754'!S65/1</f>
        <v>0</v>
      </c>
      <c r="S17" s="24">
        <f>'[2]FORMATO RES 754'!T65/1</f>
        <v>0</v>
      </c>
      <c r="T17" s="25">
        <f>'[2]FORMATO RES 754'!U65/1</f>
        <v>13176862968.832949</v>
      </c>
      <c r="U17" s="25">
        <f>'[2]FORMATO RES 754'!V65/1</f>
        <v>0</v>
      </c>
      <c r="V17" s="26">
        <f>'[2]FORMATO RES 754'!W65/1</f>
        <v>0</v>
      </c>
      <c r="W17" s="24">
        <f>'[2]FORMATO RES 754'!X65/1</f>
        <v>0</v>
      </c>
      <c r="X17" s="25">
        <f>'[2]FORMATO RES 754'!Y65/1</f>
        <v>15801055447.888783</v>
      </c>
      <c r="Y17" s="25">
        <f>'[2]FORMATO RES 754'!Z65/1</f>
        <v>0</v>
      </c>
      <c r="Z17" s="26">
        <f>'[2]FORMATO RES 754'!AA65/1</f>
        <v>0</v>
      </c>
      <c r="AA17" s="24">
        <f>'[2]FORMATO RES 754'!AB65/1</f>
        <v>0</v>
      </c>
      <c r="AB17" s="25">
        <f>'[2]FORMATO RES 754'!AC65/1</f>
        <v>17650416924.922802</v>
      </c>
      <c r="AC17" s="25">
        <f>'[2]FORMATO RES 754'!AD65/1</f>
        <v>0</v>
      </c>
      <c r="AD17" s="26">
        <f>'[2]FORMATO RES 754'!AE65/1</f>
        <v>0</v>
      </c>
      <c r="AE17" s="24">
        <f>'[2]FORMATO RES 754'!AF65/1</f>
        <v>0</v>
      </c>
      <c r="AF17" s="25">
        <f>'[2]FORMATO RES 754'!AG65/1</f>
        <v>20228134136.835178</v>
      </c>
      <c r="AG17" s="25">
        <f>'[2]FORMATO RES 754'!AH65/1</f>
        <v>0</v>
      </c>
      <c r="AH17" s="26">
        <f>'[2]FORMATO RES 754'!AI65/1</f>
        <v>0</v>
      </c>
      <c r="AI17" s="24">
        <f>'[2]FORMATO RES 754'!AJ65/1</f>
        <v>0</v>
      </c>
      <c r="AJ17" s="25">
        <f>'[2]FORMATO RES 754'!AK65/1</f>
        <v>23215813929.558693</v>
      </c>
      <c r="AK17" s="25">
        <f>'[2]FORMATO RES 754'!AL65/1</f>
        <v>0</v>
      </c>
      <c r="AL17" s="26">
        <f>'[2]FORMATO RES 754'!AM65/1</f>
        <v>0</v>
      </c>
      <c r="AM17" s="24">
        <f>'[2]FORMATO RES 754'!AN65/1</f>
        <v>0</v>
      </c>
      <c r="AN17" s="25">
        <f>'[2]FORMATO RES 754'!AO65/1</f>
        <v>25288227583.201389</v>
      </c>
      <c r="AO17" s="25">
        <f>'[2]FORMATO RES 754'!AP65/1</f>
        <v>0</v>
      </c>
      <c r="AP17" s="26">
        <f>'[2]FORMATO RES 754'!AQ65/1</f>
        <v>0</v>
      </c>
      <c r="AQ17" s="24">
        <f>'[2]FORMATO RES 754'!AR65/1</f>
        <v>0</v>
      </c>
      <c r="AR17" s="25">
        <f>'[2]FORMATO RES 754'!AS65/1</f>
        <v>28238826260.480568</v>
      </c>
      <c r="AS17" s="25">
        <f>'[2]FORMATO RES 754'!AT65/1</f>
        <v>0</v>
      </c>
      <c r="AT17" s="26">
        <f>'[2]FORMATO RES 754'!AU65/1</f>
        <v>0</v>
      </c>
      <c r="AU17" s="24">
        <f>'[2]FORMATO RES 754'!AV65/1</f>
        <v>0</v>
      </c>
      <c r="AV17" s="25">
        <f>'[2]FORMATO RES 754'!AW65/1</f>
        <v>31145437093.929558</v>
      </c>
      <c r="AW17" s="25">
        <f>'[2]FORMATO RES 754'!AX65/1</f>
        <v>0</v>
      </c>
      <c r="AX17" s="26">
        <f>'[2]FORMATO RES 754'!AY65/1</f>
        <v>0</v>
      </c>
    </row>
    <row r="18" spans="1:50" s="10" customFormat="1" ht="21.75" customHeight="1" thickBot="1" x14ac:dyDescent="0.25">
      <c r="A18" s="9"/>
      <c r="B18" s="31" t="s">
        <v>18</v>
      </c>
      <c r="C18" s="32">
        <f>'[2]FORMATO RES 754'!D66/1</f>
        <v>0</v>
      </c>
      <c r="D18" s="33">
        <f>'[2]FORMATO RES 754'!E66/1</f>
        <v>12041167848.727474</v>
      </c>
      <c r="E18" s="33">
        <f>'[2]FORMATO RES 754'!F66/1</f>
        <v>0</v>
      </c>
      <c r="F18" s="34">
        <f>'[2]FORMATO RES 754'!G66/1</f>
        <v>0</v>
      </c>
      <c r="G18" s="32">
        <f>'[2]FORMATO RES 754'!H66/1</f>
        <v>0</v>
      </c>
      <c r="H18" s="33">
        <f>'[2]FORMATO RES 754'!I66/1</f>
        <v>9034916889.8568153</v>
      </c>
      <c r="I18" s="33">
        <f>'[2]FORMATO RES 754'!J66/1</f>
        <v>0</v>
      </c>
      <c r="J18" s="34">
        <f>'[2]FORMATO RES 754'!K66/1</f>
        <v>0</v>
      </c>
      <c r="K18" s="32">
        <f>'[2]FORMATO RES 754'!L66/1</f>
        <v>0</v>
      </c>
      <c r="L18" s="33">
        <f>'[2]FORMATO RES 754'!M66/1</f>
        <v>11173077502.413239</v>
      </c>
      <c r="M18" s="33">
        <f>'[2]FORMATO RES 754'!N66/1</f>
        <v>0</v>
      </c>
      <c r="N18" s="34">
        <f>'[2]FORMATO RES 754'!O66/1</f>
        <v>0</v>
      </c>
      <c r="O18" s="32">
        <f>'[2]FORMATO RES 754'!P66/1</f>
        <v>0</v>
      </c>
      <c r="P18" s="33">
        <f>'[2]FORMATO RES 754'!Q66/1</f>
        <v>16440923891.780245</v>
      </c>
      <c r="Q18" s="33">
        <f>'[2]FORMATO RES 754'!R66/1</f>
        <v>0</v>
      </c>
      <c r="R18" s="34">
        <f>'[2]FORMATO RES 754'!S66/1</f>
        <v>0</v>
      </c>
      <c r="S18" s="32">
        <f>'[2]FORMATO RES 754'!T66/1</f>
        <v>0</v>
      </c>
      <c r="T18" s="33">
        <f>'[2]FORMATO RES 754'!U66/1</f>
        <v>14054079487.789131</v>
      </c>
      <c r="U18" s="33">
        <f>'[2]FORMATO RES 754'!V66/1</f>
        <v>0</v>
      </c>
      <c r="V18" s="34">
        <f>'[2]FORMATO RES 754'!W66/1</f>
        <v>0</v>
      </c>
      <c r="W18" s="32">
        <f>'[2]FORMATO RES 754'!X66/1</f>
        <v>0</v>
      </c>
      <c r="X18" s="33">
        <f>'[2]FORMATO RES 754'!Y66/1</f>
        <v>18455501844.933708</v>
      </c>
      <c r="Y18" s="33">
        <f>'[2]FORMATO RES 754'!Z66/1</f>
        <v>0</v>
      </c>
      <c r="Z18" s="34">
        <f>'[2]FORMATO RES 754'!AA66/1</f>
        <v>0</v>
      </c>
      <c r="AA18" s="32">
        <f>'[2]FORMATO RES 754'!AB66/1</f>
        <v>0</v>
      </c>
      <c r="AB18" s="33">
        <f>'[2]FORMATO RES 754'!AC66/1</f>
        <v>22976258926.20229</v>
      </c>
      <c r="AC18" s="33">
        <f>'[2]FORMATO RES 754'!AD66/1</f>
        <v>0</v>
      </c>
      <c r="AD18" s="34">
        <f>'[2]FORMATO RES 754'!AE66/1</f>
        <v>0</v>
      </c>
      <c r="AE18" s="32">
        <f>'[2]FORMATO RES 754'!AF66/1</f>
        <v>0</v>
      </c>
      <c r="AF18" s="33">
        <f>'[2]FORMATO RES 754'!AG66/1</f>
        <v>20861358514.605568</v>
      </c>
      <c r="AG18" s="33">
        <f>'[2]FORMATO RES 754'!AH66/1</f>
        <v>0</v>
      </c>
      <c r="AH18" s="34">
        <f>'[2]FORMATO RES 754'!AI66/1</f>
        <v>0</v>
      </c>
      <c r="AI18" s="32">
        <f>'[2]FORMATO RES 754'!AJ66/1</f>
        <v>0</v>
      </c>
      <c r="AJ18" s="33">
        <f>'[2]FORMATO RES 754'!AK66/1</f>
        <v>23530573984.861004</v>
      </c>
      <c r="AK18" s="33">
        <f>'[2]FORMATO RES 754'!AL66/1</f>
        <v>0</v>
      </c>
      <c r="AL18" s="34">
        <f>'[2]FORMATO RES 754'!AM66/1</f>
        <v>0</v>
      </c>
      <c r="AM18" s="32">
        <f>'[2]FORMATO RES 754'!AN66/1</f>
        <v>0</v>
      </c>
      <c r="AN18" s="33">
        <f>'[2]FORMATO RES 754'!AO66/1</f>
        <v>31464252973.140686</v>
      </c>
      <c r="AO18" s="33">
        <f>'[2]FORMATO RES 754'!AP66/1</f>
        <v>0</v>
      </c>
      <c r="AP18" s="34">
        <f>'[2]FORMATO RES 754'!AQ66/1</f>
        <v>0</v>
      </c>
      <c r="AQ18" s="32">
        <f>'[2]FORMATO RES 754'!AR66/1</f>
        <v>0</v>
      </c>
      <c r="AR18" s="33">
        <f>'[2]FORMATO RES 754'!AS66/1</f>
        <v>28573093512.762653</v>
      </c>
      <c r="AS18" s="33">
        <f>'[2]FORMATO RES 754'!AT66/1</f>
        <v>0</v>
      </c>
      <c r="AT18" s="34">
        <f>'[2]FORMATO RES 754'!AU66/1</f>
        <v>0</v>
      </c>
      <c r="AU18" s="32">
        <f>'[2]FORMATO RES 754'!AV66/1</f>
        <v>0</v>
      </c>
      <c r="AV18" s="33">
        <f>'[2]FORMATO RES 754'!AW66/1</f>
        <v>31859416558.474457</v>
      </c>
      <c r="AW18" s="33">
        <f>'[2]FORMATO RES 754'!AX66/1</f>
        <v>0</v>
      </c>
      <c r="AX18" s="34">
        <f>'[2]FORMATO RES 754'!AY66/1</f>
        <v>0</v>
      </c>
    </row>
    <row r="19" spans="1:50" x14ac:dyDescent="0.25">
      <c r="B19" s="77" t="s">
        <v>19</v>
      </c>
      <c r="C19" s="69">
        <v>2021</v>
      </c>
      <c r="D19" s="70"/>
      <c r="E19" s="70"/>
      <c r="F19" s="71"/>
      <c r="G19" s="69">
        <v>2022</v>
      </c>
      <c r="H19" s="70"/>
      <c r="I19" s="70"/>
      <c r="J19" s="71"/>
      <c r="K19" s="69">
        <v>2023</v>
      </c>
      <c r="L19" s="70"/>
      <c r="M19" s="70"/>
      <c r="N19" s="71"/>
      <c r="O19" s="69">
        <v>2024</v>
      </c>
      <c r="P19" s="70"/>
      <c r="Q19" s="70"/>
      <c r="R19" s="71"/>
      <c r="S19" s="69">
        <v>2025</v>
      </c>
      <c r="T19" s="70"/>
      <c r="U19" s="70"/>
      <c r="V19" s="71"/>
      <c r="W19" s="69">
        <v>2026</v>
      </c>
      <c r="X19" s="70"/>
      <c r="Y19" s="70"/>
      <c r="Z19" s="71"/>
      <c r="AA19" s="69">
        <v>2027</v>
      </c>
      <c r="AB19" s="70"/>
      <c r="AC19" s="70"/>
      <c r="AD19" s="71"/>
      <c r="AE19" s="69">
        <v>2028</v>
      </c>
      <c r="AF19" s="70"/>
      <c r="AG19" s="70"/>
      <c r="AH19" s="71"/>
      <c r="AI19" s="69">
        <v>2029</v>
      </c>
      <c r="AJ19" s="70"/>
      <c r="AK19" s="70"/>
      <c r="AL19" s="71"/>
      <c r="AM19" s="69">
        <v>2030</v>
      </c>
      <c r="AN19" s="70"/>
      <c r="AO19" s="70"/>
      <c r="AP19" s="71"/>
      <c r="AQ19" s="69">
        <v>2031</v>
      </c>
      <c r="AR19" s="70"/>
      <c r="AS19" s="70"/>
      <c r="AT19" s="71"/>
      <c r="AU19" s="69">
        <v>2032</v>
      </c>
      <c r="AV19" s="70"/>
      <c r="AW19" s="70"/>
      <c r="AX19" s="71"/>
    </row>
    <row r="20" spans="1:50" ht="61.5" x14ac:dyDescent="0.25">
      <c r="B20" s="78"/>
      <c r="C20" s="20" t="s">
        <v>2</v>
      </c>
      <c r="D20" s="21" t="s">
        <v>3</v>
      </c>
      <c r="E20" s="21" t="s">
        <v>4</v>
      </c>
      <c r="F20" s="22" t="s">
        <v>5</v>
      </c>
      <c r="G20" s="20" t="s">
        <v>2</v>
      </c>
      <c r="H20" s="21" t="s">
        <v>3</v>
      </c>
      <c r="I20" s="21" t="s">
        <v>4</v>
      </c>
      <c r="J20" s="22" t="s">
        <v>5</v>
      </c>
      <c r="K20" s="20" t="s">
        <v>2</v>
      </c>
      <c r="L20" s="21" t="s">
        <v>3</v>
      </c>
      <c r="M20" s="21" t="s">
        <v>4</v>
      </c>
      <c r="N20" s="22" t="s">
        <v>5</v>
      </c>
      <c r="O20" s="20" t="s">
        <v>2</v>
      </c>
      <c r="P20" s="21" t="s">
        <v>3</v>
      </c>
      <c r="Q20" s="21" t="s">
        <v>4</v>
      </c>
      <c r="R20" s="22" t="s">
        <v>5</v>
      </c>
      <c r="S20" s="20" t="s">
        <v>2</v>
      </c>
      <c r="T20" s="21" t="s">
        <v>3</v>
      </c>
      <c r="U20" s="21" t="s">
        <v>4</v>
      </c>
      <c r="V20" s="22" t="s">
        <v>5</v>
      </c>
      <c r="W20" s="20" t="s">
        <v>2</v>
      </c>
      <c r="X20" s="21" t="s">
        <v>3</v>
      </c>
      <c r="Y20" s="21" t="s">
        <v>4</v>
      </c>
      <c r="Z20" s="22" t="s">
        <v>5</v>
      </c>
      <c r="AA20" s="20" t="s">
        <v>2</v>
      </c>
      <c r="AB20" s="21" t="s">
        <v>3</v>
      </c>
      <c r="AC20" s="21" t="s">
        <v>4</v>
      </c>
      <c r="AD20" s="22" t="s">
        <v>5</v>
      </c>
      <c r="AE20" s="20" t="s">
        <v>2</v>
      </c>
      <c r="AF20" s="21" t="s">
        <v>3</v>
      </c>
      <c r="AG20" s="21" t="s">
        <v>4</v>
      </c>
      <c r="AH20" s="22" t="s">
        <v>5</v>
      </c>
      <c r="AI20" s="20" t="s">
        <v>2</v>
      </c>
      <c r="AJ20" s="21" t="s">
        <v>3</v>
      </c>
      <c r="AK20" s="21" t="s">
        <v>4</v>
      </c>
      <c r="AL20" s="22" t="s">
        <v>5</v>
      </c>
      <c r="AM20" s="20" t="s">
        <v>2</v>
      </c>
      <c r="AN20" s="21" t="s">
        <v>3</v>
      </c>
      <c r="AO20" s="21" t="s">
        <v>4</v>
      </c>
      <c r="AP20" s="22" t="s">
        <v>5</v>
      </c>
      <c r="AQ20" s="20" t="s">
        <v>2</v>
      </c>
      <c r="AR20" s="21" t="s">
        <v>3</v>
      </c>
      <c r="AS20" s="21" t="s">
        <v>4</v>
      </c>
      <c r="AT20" s="22" t="s">
        <v>5</v>
      </c>
      <c r="AU20" s="20" t="s">
        <v>2</v>
      </c>
      <c r="AV20" s="21" t="s">
        <v>3</v>
      </c>
      <c r="AW20" s="21" t="s">
        <v>4</v>
      </c>
      <c r="AX20" s="22" t="s">
        <v>5</v>
      </c>
    </row>
    <row r="21" spans="1:50" ht="45" x14ac:dyDescent="0.25">
      <c r="B21" s="23" t="s">
        <v>20</v>
      </c>
      <c r="C21" s="24">
        <f>'[2]FORMATO RES 754'!D78/1</f>
        <v>0</v>
      </c>
      <c r="D21" s="25">
        <f>'[2]FORMATO RES 754'!E78/1</f>
        <v>762010656.06963873</v>
      </c>
      <c r="E21" s="25">
        <f>'[2]FORMATO RES 754'!F78/1</f>
        <v>0</v>
      </c>
      <c r="F21" s="26">
        <f>'[2]FORMATO RES 754'!G78/1</f>
        <v>0</v>
      </c>
      <c r="G21" s="24">
        <f>'[2]FORMATO RES 754'!H78/1</f>
        <v>0</v>
      </c>
      <c r="H21" s="25">
        <f>'[2]FORMATO RES 754'!I78/1</f>
        <v>1060894226.764069</v>
      </c>
      <c r="I21" s="25">
        <f>'[2]FORMATO RES 754'!J78/1</f>
        <v>0</v>
      </c>
      <c r="J21" s="26">
        <f>'[2]FORMATO RES 754'!K78/1</f>
        <v>0</v>
      </c>
      <c r="K21" s="24">
        <f>'[2]FORMATO RES 754'!L78/1</f>
        <v>0</v>
      </c>
      <c r="L21" s="25">
        <f>'[2]FORMATO RES 754'!M78/1</f>
        <v>951567710.75271153</v>
      </c>
      <c r="M21" s="25">
        <f>'[2]FORMATO RES 754'!N78/1</f>
        <v>0</v>
      </c>
      <c r="N21" s="26">
        <f>'[2]FORMATO RES 754'!O78/1</f>
        <v>0</v>
      </c>
      <c r="O21" s="24">
        <f>'[2]FORMATO RES 754'!P78/1</f>
        <v>0</v>
      </c>
      <c r="P21" s="25">
        <f>'[2]FORMATO RES 754'!Q78/1</f>
        <v>583360831.55320573</v>
      </c>
      <c r="Q21" s="25">
        <f>'[2]FORMATO RES 754'!R78/1</f>
        <v>0</v>
      </c>
      <c r="R21" s="26">
        <f>'[2]FORMATO RES 754'!S78/1</f>
        <v>0</v>
      </c>
      <c r="S21" s="24">
        <f>'[2]FORMATO RES 754'!T78/1</f>
        <v>0</v>
      </c>
      <c r="T21" s="25">
        <f>'[2]FORMATO RES 754'!U78/1</f>
        <v>341024053.95128202</v>
      </c>
      <c r="U21" s="25">
        <f>'[2]FORMATO RES 754'!V78/1</f>
        <v>0</v>
      </c>
      <c r="V21" s="26">
        <f>'[2]FORMATO RES 754'!W78/1</f>
        <v>0</v>
      </c>
      <c r="W21" s="24">
        <f>'[2]FORMATO RES 754'!X78/1</f>
        <v>0</v>
      </c>
      <c r="X21" s="25">
        <f>'[2]FORMATO RES 754'!Y78/1</f>
        <v>351706212.64758408</v>
      </c>
      <c r="Y21" s="25">
        <f>'[2]FORMATO RES 754'!Z78/1</f>
        <v>0</v>
      </c>
      <c r="Z21" s="26">
        <f>'[2]FORMATO RES 754'!AA78/1</f>
        <v>0</v>
      </c>
      <c r="AA21" s="24">
        <f>'[2]FORMATO RES 754'!AB78/1</f>
        <v>0</v>
      </c>
      <c r="AB21" s="25">
        <f>'[2]FORMATO RES 754'!AC78/1</f>
        <v>362559486.613783</v>
      </c>
      <c r="AC21" s="25">
        <f>'[2]FORMATO RES 754'!AD78/1</f>
        <v>0</v>
      </c>
      <c r="AD21" s="26">
        <f>'[2]FORMATO RES 754'!AE78/1</f>
        <v>0</v>
      </c>
      <c r="AE21" s="24">
        <f>'[2]FORMATO RES 754'!AF78/1</f>
        <v>0</v>
      </c>
      <c r="AF21" s="25">
        <f>'[2]FORMATO RES 754'!AG78/1</f>
        <v>373572119.85930991</v>
      </c>
      <c r="AG21" s="25">
        <f>'[2]FORMATO RES 754'!AH78/1</f>
        <v>0</v>
      </c>
      <c r="AH21" s="26">
        <f>'[2]FORMATO RES 754'!AI78/1</f>
        <v>0</v>
      </c>
      <c r="AI21" s="24">
        <f>'[2]FORMATO RES 754'!AJ78/1</f>
        <v>0</v>
      </c>
      <c r="AJ21" s="25">
        <f>'[2]FORMATO RES 754'!AK78/1</f>
        <v>212818198.58979571</v>
      </c>
      <c r="AK21" s="25">
        <f>'[2]FORMATO RES 754'!AL78/1</f>
        <v>0</v>
      </c>
      <c r="AL21" s="26">
        <f>'[2]FORMATO RES 754'!AM78/1</f>
        <v>0</v>
      </c>
      <c r="AM21" s="24">
        <f>'[2]FORMATO RES 754'!AN78/1</f>
        <v>0</v>
      </c>
      <c r="AN21" s="25">
        <f>'[2]FORMATO RES 754'!AO78/1</f>
        <v>219375297.45663714</v>
      </c>
      <c r="AO21" s="25">
        <f>'[2]FORMATO RES 754'!AP78/1</f>
        <v>0</v>
      </c>
      <c r="AP21" s="26">
        <f>'[2]FORMATO RES 754'!AQ78/1</f>
        <v>0</v>
      </c>
      <c r="AQ21" s="24">
        <f>'[2]FORMATO RES 754'!AR78/1</f>
        <v>0</v>
      </c>
      <c r="AR21" s="25">
        <f>'[2]FORMATO RES 754'!AS78/1</f>
        <v>226007567.60545632</v>
      </c>
      <c r="AS21" s="25">
        <f>'[2]FORMATO RES 754'!AT78/1</f>
        <v>0</v>
      </c>
      <c r="AT21" s="26">
        <f>'[2]FORMATO RES 754'!AU78/1</f>
        <v>0</v>
      </c>
      <c r="AU21" s="24">
        <f>'[2]FORMATO RES 754'!AV78/1</f>
        <v>0</v>
      </c>
      <c r="AV21" s="25">
        <f>'[2]FORMATO RES 754'!AW78/1</f>
        <v>0</v>
      </c>
      <c r="AW21" s="25">
        <f>'[2]FORMATO RES 754'!AX78/1</f>
        <v>0</v>
      </c>
      <c r="AX21" s="26">
        <f>'[2]FORMATO RES 754'!AY78/1</f>
        <v>0</v>
      </c>
    </row>
    <row r="22" spans="1:50" ht="45" x14ac:dyDescent="0.25">
      <c r="B22" s="23" t="s">
        <v>21</v>
      </c>
      <c r="C22" s="24">
        <f>'[2]FORMATO RES 754'!D83/1</f>
        <v>0</v>
      </c>
      <c r="D22" s="25">
        <f>'[2]FORMATO RES 754'!E83/1</f>
        <v>498577927.65117264</v>
      </c>
      <c r="E22" s="25">
        <f>'[2]FORMATO RES 754'!F83/1</f>
        <v>0</v>
      </c>
      <c r="F22" s="26">
        <f>'[2]FORMATO RES 754'!G83/1</f>
        <v>0</v>
      </c>
      <c r="G22" s="24">
        <f>'[2]FORMATO RES 754'!H83/1</f>
        <v>0</v>
      </c>
      <c r="H22" s="25">
        <f>'[2]FORMATO RES 754'!I83/1</f>
        <v>482059511.86955166</v>
      </c>
      <c r="I22" s="25">
        <f>'[2]FORMATO RES 754'!J83/1</f>
        <v>0</v>
      </c>
      <c r="J22" s="26">
        <f>'[2]FORMATO RES 754'!K83/1</f>
        <v>0</v>
      </c>
      <c r="K22" s="24">
        <f>'[2]FORMATO RES 754'!L83/1</f>
        <v>0</v>
      </c>
      <c r="L22" s="25">
        <f>'[2]FORMATO RES 754'!M83/1</f>
        <v>497454377.91390836</v>
      </c>
      <c r="M22" s="25">
        <f>'[2]FORMATO RES 754'!N83/1</f>
        <v>0</v>
      </c>
      <c r="N22" s="26">
        <f>'[2]FORMATO RES 754'!O83/1</f>
        <v>0</v>
      </c>
      <c r="O22" s="24">
        <f>'[2]FORMATO RES 754'!P83/1</f>
        <v>0</v>
      </c>
      <c r="P22" s="25">
        <f>'[2]FORMATO RES 754'!Q83/1</f>
        <v>365573024.06900769</v>
      </c>
      <c r="Q22" s="25">
        <f>'[2]FORMATO RES 754'!R83/1</f>
        <v>0</v>
      </c>
      <c r="R22" s="26">
        <f>'[2]FORMATO RES 754'!S83/1</f>
        <v>0</v>
      </c>
      <c r="S22" s="24">
        <f>'[2]FORMATO RES 754'!T83/1</f>
        <v>0</v>
      </c>
      <c r="T22" s="25">
        <f>'[2]FORMATO RES 754'!U83/1</f>
        <v>377132053.0159784</v>
      </c>
      <c r="U22" s="25">
        <f>'[2]FORMATO RES 754'!V83/1</f>
        <v>0</v>
      </c>
      <c r="V22" s="26">
        <f>'[2]FORMATO RES 754'!W83/1</f>
        <v>0</v>
      </c>
      <c r="W22" s="24">
        <f>'[2]FORMATO RES 754'!X83/1</f>
        <v>0</v>
      </c>
      <c r="X22" s="25">
        <f>'[2]FORMATO RES 754'!Y83/1</f>
        <v>388945250.3347646</v>
      </c>
      <c r="Y22" s="25">
        <f>'[2]FORMATO RES 754'!Z83/1</f>
        <v>0</v>
      </c>
      <c r="Z22" s="26">
        <f>'[2]FORMATO RES 754'!AA83/1</f>
        <v>0</v>
      </c>
      <c r="AA22" s="24">
        <f>'[2]FORMATO RES 754'!AB83/1</f>
        <v>0</v>
      </c>
      <c r="AB22" s="25">
        <f>'[2]FORMATO RES 754'!AC83/1</f>
        <v>400947680.794999</v>
      </c>
      <c r="AC22" s="25">
        <f>'[2]FORMATO RES 754'!AD83/1</f>
        <v>0</v>
      </c>
      <c r="AD22" s="26">
        <f>'[2]FORMATO RES 754'!AE83/1</f>
        <v>0</v>
      </c>
      <c r="AE22" s="24">
        <f>'[2]FORMATO RES 754'!AF83/1</f>
        <v>0</v>
      </c>
      <c r="AF22" s="25">
        <f>'[2]FORMATO RES 754'!AG83/1</f>
        <v>413126343.66899943</v>
      </c>
      <c r="AG22" s="25">
        <f>'[2]FORMATO RES 754'!AH83/1</f>
        <v>0</v>
      </c>
      <c r="AH22" s="26">
        <f>'[2]FORMATO RES 754'!AI83/1</f>
        <v>0</v>
      </c>
      <c r="AI22" s="24">
        <f>'[2]FORMATO RES 754'!AJ83/1</f>
        <v>0</v>
      </c>
      <c r="AJ22" s="25">
        <f>'[2]FORMATO RES 754'!AK83/1</f>
        <v>425636397.17959142</v>
      </c>
      <c r="AK22" s="25">
        <f>'[2]FORMATO RES 754'!AL83/1</f>
        <v>0</v>
      </c>
      <c r="AL22" s="26">
        <f>'[2]FORMATO RES 754'!AM83/1</f>
        <v>0</v>
      </c>
      <c r="AM22" s="24">
        <f>'[2]FORMATO RES 754'!AN83/1</f>
        <v>0</v>
      </c>
      <c r="AN22" s="25">
        <f>'[2]FORMATO RES 754'!AO83/1</f>
        <v>438750594.91327429</v>
      </c>
      <c r="AO22" s="25">
        <f>'[2]FORMATO RES 754'!AP83/1</f>
        <v>0</v>
      </c>
      <c r="AP22" s="26">
        <f>'[2]FORMATO RES 754'!AQ83/1</f>
        <v>0</v>
      </c>
      <c r="AQ22" s="24">
        <f>'[2]FORMATO RES 754'!AR83/1</f>
        <v>0</v>
      </c>
      <c r="AR22" s="25">
        <f>'[2]FORMATO RES 754'!AS83/1</f>
        <v>452015135.21091264</v>
      </c>
      <c r="AS22" s="25">
        <f>'[2]FORMATO RES 754'!AT83/1</f>
        <v>0</v>
      </c>
      <c r="AT22" s="26">
        <f>'[2]FORMATO RES 754'!AU83/1</f>
        <v>0</v>
      </c>
      <c r="AU22" s="24">
        <f>'[2]FORMATO RES 754'!AV83/1</f>
        <v>0</v>
      </c>
      <c r="AV22" s="25">
        <f>'[2]FORMATO RES 754'!AW83/1</f>
        <v>465812334.45364881</v>
      </c>
      <c r="AW22" s="25">
        <f>'[2]FORMATO RES 754'!AX83/1</f>
        <v>0</v>
      </c>
      <c r="AX22" s="26">
        <f>'[2]FORMATO RES 754'!AY83/1</f>
        <v>0</v>
      </c>
    </row>
    <row r="23" spans="1:50" ht="45" x14ac:dyDescent="0.25">
      <c r="B23" s="23" t="s">
        <v>22</v>
      </c>
      <c r="C23" s="24">
        <f>'[2]FORMATO RES 754'!D87/1</f>
        <v>0</v>
      </c>
      <c r="D23" s="25">
        <f>'[2]FORMATO RES 754'!E87/1</f>
        <v>434930367.24065828</v>
      </c>
      <c r="E23" s="25">
        <f>'[2]FORMATO RES 754'!F87/1</f>
        <v>0</v>
      </c>
      <c r="F23" s="26">
        <f>'[2]FORMATO RES 754'!G87/1</f>
        <v>0</v>
      </c>
      <c r="G23" s="24">
        <f>'[2]FORMATO RES 754'!H87/1</f>
        <v>0</v>
      </c>
      <c r="H23" s="25">
        <f>'[2]FORMATO RES 754'!I87/1</f>
        <v>310417235.98932397</v>
      </c>
      <c r="I23" s="25">
        <f>'[2]FORMATO RES 754'!J87/1</f>
        <v>0</v>
      </c>
      <c r="J23" s="26">
        <f>'[2]FORMATO RES 754'!K87/1</f>
        <v>0</v>
      </c>
      <c r="K23" s="24">
        <f>'[2]FORMATO RES 754'!L87/1</f>
        <v>0</v>
      </c>
      <c r="L23" s="25">
        <f>'[2]FORMATO RES 754'!M87/1</f>
        <v>177123777.18797427</v>
      </c>
      <c r="M23" s="25">
        <f>'[2]FORMATO RES 754'!N87/1</f>
        <v>0</v>
      </c>
      <c r="N23" s="26">
        <f>'[2]FORMATO RES 754'!O87/1</f>
        <v>0</v>
      </c>
      <c r="O23" s="24">
        <f>'[2]FORMATO RES 754'!P87/1</f>
        <v>0</v>
      </c>
      <c r="P23" s="25">
        <f>'[2]FORMATO RES 754'!Q87/1</f>
        <v>182786512.03450385</v>
      </c>
      <c r="Q23" s="25">
        <f>'[2]FORMATO RES 754'!R87/1</f>
        <v>0</v>
      </c>
      <c r="R23" s="26">
        <f>'[2]FORMATO RES 754'!S87/1</f>
        <v>0</v>
      </c>
      <c r="S23" s="24">
        <f>'[2]FORMATO RES 754'!T87/1</f>
        <v>0</v>
      </c>
      <c r="T23" s="25">
        <f>'[2]FORMATO RES 754'!U87/1</f>
        <v>188566026.5079892</v>
      </c>
      <c r="U23" s="25">
        <f>'[2]FORMATO RES 754'!V87/1</f>
        <v>0</v>
      </c>
      <c r="V23" s="26">
        <f>'[2]FORMATO RES 754'!W87/1</f>
        <v>0</v>
      </c>
      <c r="W23" s="24">
        <f>'[2]FORMATO RES 754'!X87/1</f>
        <v>0</v>
      </c>
      <c r="X23" s="25">
        <f>'[2]FORMATO RES 754'!Y87/1</f>
        <v>194472625.1673823</v>
      </c>
      <c r="Y23" s="25">
        <f>'[2]FORMATO RES 754'!Z87/1</f>
        <v>0</v>
      </c>
      <c r="Z23" s="26">
        <f>'[2]FORMATO RES 754'!AA87/1</f>
        <v>0</v>
      </c>
      <c r="AA23" s="24">
        <f>'[2]FORMATO RES 754'!AB87/1</f>
        <v>0</v>
      </c>
      <c r="AB23" s="25">
        <f>'[2]FORMATO RES 754'!AC87/1</f>
        <v>200473840.3974995</v>
      </c>
      <c r="AC23" s="25">
        <f>'[2]FORMATO RES 754'!AD87/1</f>
        <v>0</v>
      </c>
      <c r="AD23" s="26">
        <f>'[2]FORMATO RES 754'!AE87/1</f>
        <v>0</v>
      </c>
      <c r="AE23" s="24">
        <f>'[2]FORMATO RES 754'!AF87/1</f>
        <v>0</v>
      </c>
      <c r="AF23" s="25">
        <f>'[2]FORMATO RES 754'!AG87/1</f>
        <v>206563171.83449972</v>
      </c>
      <c r="AG23" s="25">
        <f>'[2]FORMATO RES 754'!AH87/1</f>
        <v>0</v>
      </c>
      <c r="AH23" s="26">
        <f>'[2]FORMATO RES 754'!AI87/1</f>
        <v>0</v>
      </c>
      <c r="AI23" s="24">
        <f>'[2]FORMATO RES 754'!AJ87/1</f>
        <v>0</v>
      </c>
      <c r="AJ23" s="25">
        <f>'[2]FORMATO RES 754'!AK87/1</f>
        <v>212818198.58979571</v>
      </c>
      <c r="AK23" s="25">
        <f>'[2]FORMATO RES 754'!AL87/1</f>
        <v>0</v>
      </c>
      <c r="AL23" s="26">
        <f>'[2]FORMATO RES 754'!AM87/1</f>
        <v>0</v>
      </c>
      <c r="AM23" s="24">
        <f>'[2]FORMATO RES 754'!AN87/1</f>
        <v>0</v>
      </c>
      <c r="AN23" s="25">
        <f>'[2]FORMATO RES 754'!AO87/1</f>
        <v>219375297.45663714</v>
      </c>
      <c r="AO23" s="25">
        <f>'[2]FORMATO RES 754'!AP87/1</f>
        <v>0</v>
      </c>
      <c r="AP23" s="26">
        <f>'[2]FORMATO RES 754'!AQ87/1</f>
        <v>0</v>
      </c>
      <c r="AQ23" s="24">
        <f>'[2]FORMATO RES 754'!AR87/1</f>
        <v>0</v>
      </c>
      <c r="AR23" s="25">
        <f>'[2]FORMATO RES 754'!AS87/1</f>
        <v>226007567.60545632</v>
      </c>
      <c r="AS23" s="25">
        <f>'[2]FORMATO RES 754'!AT87/1</f>
        <v>0</v>
      </c>
      <c r="AT23" s="26">
        <f>'[2]FORMATO RES 754'!AU87/1</f>
        <v>0</v>
      </c>
      <c r="AU23" s="24">
        <f>'[2]FORMATO RES 754'!AV87/1</f>
        <v>0</v>
      </c>
      <c r="AV23" s="25">
        <f>'[2]FORMATO RES 754'!AW87/1</f>
        <v>232906167.2268244</v>
      </c>
      <c r="AW23" s="25">
        <f>'[2]FORMATO RES 754'!AX87/1</f>
        <v>0</v>
      </c>
      <c r="AX23" s="26">
        <f>'[2]FORMATO RES 754'!AY87/1</f>
        <v>0</v>
      </c>
    </row>
    <row r="24" spans="1:50" ht="30" x14ac:dyDescent="0.25">
      <c r="B24" s="23" t="s">
        <v>23</v>
      </c>
      <c r="C24" s="24">
        <f>'[2]FORMATO RES 754'!D94/1</f>
        <v>0</v>
      </c>
      <c r="D24" s="25">
        <f>'[2]FORMATO RES 754'!E94/1</f>
        <v>629955912.4253118</v>
      </c>
      <c r="E24" s="25">
        <f>'[2]FORMATO RES 754'!F94/1</f>
        <v>0</v>
      </c>
      <c r="F24" s="26">
        <f>'[2]FORMATO RES 754'!G94/1</f>
        <v>0</v>
      </c>
      <c r="G24" s="24">
        <f>'[2]FORMATO RES 754'!H94/1</f>
        <v>0</v>
      </c>
      <c r="H24" s="25">
        <f>'[2]FORMATO RES 754'!I94/1</f>
        <v>595272853.2320869</v>
      </c>
      <c r="I24" s="25">
        <f>'[2]FORMATO RES 754'!J94/1</f>
        <v>0</v>
      </c>
      <c r="J24" s="26">
        <f>'[2]FORMATO RES 754'!K94/1</f>
        <v>0</v>
      </c>
      <c r="K24" s="24">
        <f>'[2]FORMATO RES 754'!L94/1</f>
        <v>0</v>
      </c>
      <c r="L24" s="25">
        <f>'[2]FORMATO RES 754'!M94/1</f>
        <v>361786563.31385052</v>
      </c>
      <c r="M24" s="25">
        <f>'[2]FORMATO RES 754'!N94/1</f>
        <v>0</v>
      </c>
      <c r="N24" s="26">
        <f>'[2]FORMATO RES 754'!O94/1</f>
        <v>0</v>
      </c>
      <c r="O24" s="24">
        <f>'[2]FORMATO RES 754'!P94/1</f>
        <v>0</v>
      </c>
      <c r="P24" s="25">
        <f>'[2]FORMATO RES 754'!Q94/1</f>
        <v>0</v>
      </c>
      <c r="Q24" s="25">
        <f>'[2]FORMATO RES 754'!R94/1</f>
        <v>0</v>
      </c>
      <c r="R24" s="26">
        <f>'[2]FORMATO RES 754'!S94/1</f>
        <v>0</v>
      </c>
      <c r="S24" s="24">
        <f>'[2]FORMATO RES 754'!T94/1</f>
        <v>0</v>
      </c>
      <c r="T24" s="25">
        <f>'[2]FORMATO RES 754'!U94/1</f>
        <v>0</v>
      </c>
      <c r="U24" s="25">
        <f>'[2]FORMATO RES 754'!V94/1</f>
        <v>0</v>
      </c>
      <c r="V24" s="26">
        <f>'[2]FORMATO RES 754'!W94/1</f>
        <v>0</v>
      </c>
      <c r="W24" s="24">
        <f>'[2]FORMATO RES 754'!X94/1</f>
        <v>0</v>
      </c>
      <c r="X24" s="25">
        <f>'[2]FORMATO RES 754'!Y94/1</f>
        <v>0</v>
      </c>
      <c r="Y24" s="25">
        <f>'[2]FORMATO RES 754'!Z94/1</f>
        <v>0</v>
      </c>
      <c r="Z24" s="26">
        <f>'[2]FORMATO RES 754'!AA94/1</f>
        <v>0</v>
      </c>
      <c r="AA24" s="24">
        <f>'[2]FORMATO RES 754'!AB94/1</f>
        <v>0</v>
      </c>
      <c r="AB24" s="25">
        <f>'[2]FORMATO RES 754'!AC94/1</f>
        <v>0</v>
      </c>
      <c r="AC24" s="25">
        <f>'[2]FORMATO RES 754'!AD94/1</f>
        <v>0</v>
      </c>
      <c r="AD24" s="26">
        <f>'[2]FORMATO RES 754'!AE94/1</f>
        <v>0</v>
      </c>
      <c r="AE24" s="24">
        <f>'[2]FORMATO RES 754'!AF94/1</f>
        <v>0</v>
      </c>
      <c r="AF24" s="25">
        <f>'[2]FORMATO RES 754'!AG94/1</f>
        <v>0</v>
      </c>
      <c r="AG24" s="25">
        <f>'[2]FORMATO RES 754'!AH94/1</f>
        <v>0</v>
      </c>
      <c r="AH24" s="26">
        <f>'[2]FORMATO RES 754'!AI94/1</f>
        <v>0</v>
      </c>
      <c r="AI24" s="24">
        <f>'[2]FORMATO RES 754'!AJ94/1</f>
        <v>0</v>
      </c>
      <c r="AJ24" s="25">
        <f>'[2]FORMATO RES 754'!AK94/1</f>
        <v>0</v>
      </c>
      <c r="AK24" s="25">
        <f>'[2]FORMATO RES 754'!AL94/1</f>
        <v>0</v>
      </c>
      <c r="AL24" s="26">
        <f>'[2]FORMATO RES 754'!AM94/1</f>
        <v>0</v>
      </c>
      <c r="AM24" s="24">
        <f>'[2]FORMATO RES 754'!AN94/1</f>
        <v>0</v>
      </c>
      <c r="AN24" s="25">
        <f>'[2]FORMATO RES 754'!AO94/1</f>
        <v>0</v>
      </c>
      <c r="AO24" s="25">
        <f>'[2]FORMATO RES 754'!AP94/1</f>
        <v>0</v>
      </c>
      <c r="AP24" s="26">
        <f>'[2]FORMATO RES 754'!AQ94/1</f>
        <v>0</v>
      </c>
      <c r="AQ24" s="24">
        <f>'[2]FORMATO RES 754'!AR94/1</f>
        <v>0</v>
      </c>
      <c r="AR24" s="25">
        <f>'[2]FORMATO RES 754'!AS94/1</f>
        <v>0</v>
      </c>
      <c r="AS24" s="25">
        <f>'[2]FORMATO RES 754'!AT94/1</f>
        <v>0</v>
      </c>
      <c r="AT24" s="26">
        <f>'[2]FORMATO RES 754'!AU94/1</f>
        <v>0</v>
      </c>
      <c r="AU24" s="24">
        <f>'[2]FORMATO RES 754'!AV94/1</f>
        <v>0</v>
      </c>
      <c r="AV24" s="25">
        <f>'[2]FORMATO RES 754'!AW94/1</f>
        <v>0</v>
      </c>
      <c r="AW24" s="25">
        <f>'[2]FORMATO RES 754'!AX94/1</f>
        <v>0</v>
      </c>
      <c r="AX24" s="26">
        <f>'[2]FORMATO RES 754'!AY94/1</f>
        <v>0</v>
      </c>
    </row>
    <row r="25" spans="1:50" s="10" customFormat="1" ht="21.75" customHeight="1" thickBot="1" x14ac:dyDescent="0.25">
      <c r="A25" s="9"/>
      <c r="B25" s="31" t="s">
        <v>24</v>
      </c>
      <c r="C25" s="32">
        <f>'[2]FORMATO RES 754'!D95/1</f>
        <v>0</v>
      </c>
      <c r="D25" s="33">
        <f>'[2]FORMATO RES 754'!E95/1</f>
        <v>2325474863.3867817</v>
      </c>
      <c r="E25" s="33">
        <f>'[2]FORMATO RES 754'!F95/1</f>
        <v>0</v>
      </c>
      <c r="F25" s="34">
        <f>'[2]FORMATO RES 754'!G95/1</f>
        <v>0</v>
      </c>
      <c r="G25" s="32">
        <f>'[2]FORMATO RES 754'!H95/1</f>
        <v>0</v>
      </c>
      <c r="H25" s="33">
        <f>'[2]FORMATO RES 754'!I95/1</f>
        <v>2448643827.8550315</v>
      </c>
      <c r="I25" s="33">
        <f>'[2]FORMATO RES 754'!J95/1</f>
        <v>0</v>
      </c>
      <c r="J25" s="34">
        <f>'[2]FORMATO RES 754'!K95/1</f>
        <v>0</v>
      </c>
      <c r="K25" s="32">
        <f>'[2]FORMATO RES 754'!L95/1</f>
        <v>0</v>
      </c>
      <c r="L25" s="33">
        <f>'[2]FORMATO RES 754'!M95/1</f>
        <v>1987932429.1684446</v>
      </c>
      <c r="M25" s="33">
        <f>'[2]FORMATO RES 754'!N95/1</f>
        <v>0</v>
      </c>
      <c r="N25" s="34">
        <f>'[2]FORMATO RES 754'!O95/1</f>
        <v>0</v>
      </c>
      <c r="O25" s="32">
        <f>'[2]FORMATO RES 754'!P95/1</f>
        <v>0</v>
      </c>
      <c r="P25" s="33">
        <f>'[2]FORMATO RES 754'!Q95/1</f>
        <v>1131720367.6567173</v>
      </c>
      <c r="Q25" s="33">
        <f>'[2]FORMATO RES 754'!R95/1</f>
        <v>0</v>
      </c>
      <c r="R25" s="34">
        <f>'[2]FORMATO RES 754'!S95/1</f>
        <v>0</v>
      </c>
      <c r="S25" s="32">
        <f>'[2]FORMATO RES 754'!T95/1</f>
        <v>0</v>
      </c>
      <c r="T25" s="33">
        <f>'[2]FORMATO RES 754'!U95/1</f>
        <v>906722133.47524965</v>
      </c>
      <c r="U25" s="33">
        <f>'[2]FORMATO RES 754'!V95/1</f>
        <v>0</v>
      </c>
      <c r="V25" s="34">
        <f>'[2]FORMATO RES 754'!W95/1</f>
        <v>0</v>
      </c>
      <c r="W25" s="32">
        <f>'[2]FORMATO RES 754'!X95/1</f>
        <v>0</v>
      </c>
      <c r="X25" s="33">
        <f>'[2]FORMATO RES 754'!Y95/1</f>
        <v>935124088.14973104</v>
      </c>
      <c r="Y25" s="33">
        <f>'[2]FORMATO RES 754'!Z95/1</f>
        <v>0</v>
      </c>
      <c r="Z25" s="34">
        <f>'[2]FORMATO RES 754'!AA95/1</f>
        <v>0</v>
      </c>
      <c r="AA25" s="32">
        <f>'[2]FORMATO RES 754'!AB95/1</f>
        <v>0</v>
      </c>
      <c r="AB25" s="33">
        <f>'[2]FORMATO RES 754'!AC95/1</f>
        <v>963981007.80628145</v>
      </c>
      <c r="AC25" s="33">
        <f>'[2]FORMATO RES 754'!AD95/1</f>
        <v>0</v>
      </c>
      <c r="AD25" s="34">
        <f>'[2]FORMATO RES 754'!AE95/1</f>
        <v>0</v>
      </c>
      <c r="AE25" s="32">
        <f>'[2]FORMATO RES 754'!AF95/1</f>
        <v>0</v>
      </c>
      <c r="AF25" s="33">
        <f>'[2]FORMATO RES 754'!AG95/1</f>
        <v>993261635.36280906</v>
      </c>
      <c r="AG25" s="33">
        <f>'[2]FORMATO RES 754'!AH95/1</f>
        <v>0</v>
      </c>
      <c r="AH25" s="34">
        <f>'[2]FORMATO RES 754'!AI95/1</f>
        <v>0</v>
      </c>
      <c r="AI25" s="32">
        <f>'[2]FORMATO RES 754'!AJ95/1</f>
        <v>0</v>
      </c>
      <c r="AJ25" s="33">
        <f>'[2]FORMATO RES 754'!AK95/1</f>
        <v>851272794.35918283</v>
      </c>
      <c r="AK25" s="33">
        <f>'[2]FORMATO RES 754'!AL95/1</f>
        <v>0</v>
      </c>
      <c r="AL25" s="34">
        <f>'[2]FORMATO RES 754'!AM95/1</f>
        <v>0</v>
      </c>
      <c r="AM25" s="32">
        <f>'[2]FORMATO RES 754'!AN95/1</f>
        <v>0</v>
      </c>
      <c r="AN25" s="33">
        <f>'[2]FORMATO RES 754'!AO95/1</f>
        <v>877501189.82654858</v>
      </c>
      <c r="AO25" s="33">
        <f>'[2]FORMATO RES 754'!AP95/1</f>
        <v>0</v>
      </c>
      <c r="AP25" s="34">
        <f>'[2]FORMATO RES 754'!AQ95/1</f>
        <v>0</v>
      </c>
      <c r="AQ25" s="32">
        <f>'[2]FORMATO RES 754'!AR95/1</f>
        <v>0</v>
      </c>
      <c r="AR25" s="33">
        <f>'[2]FORMATO RES 754'!AS95/1</f>
        <v>904030270.42182529</v>
      </c>
      <c r="AS25" s="33">
        <f>'[2]FORMATO RES 754'!AT95/1</f>
        <v>0</v>
      </c>
      <c r="AT25" s="34">
        <f>'[2]FORMATO RES 754'!AU95/1</f>
        <v>0</v>
      </c>
      <c r="AU25" s="32">
        <f>'[2]FORMATO RES 754'!AV95/1</f>
        <v>0</v>
      </c>
      <c r="AV25" s="33">
        <f>'[2]FORMATO RES 754'!AW95/1</f>
        <v>698718501.68047321</v>
      </c>
      <c r="AW25" s="33">
        <f>'[2]FORMATO RES 754'!AX95/1</f>
        <v>0</v>
      </c>
      <c r="AX25" s="34">
        <f>'[2]FORMATO RES 754'!AY95/1</f>
        <v>0</v>
      </c>
    </row>
    <row r="26" spans="1:50" x14ac:dyDescent="0.25">
      <c r="B26" s="72" t="s">
        <v>25</v>
      </c>
      <c r="C26" s="69">
        <v>2021</v>
      </c>
      <c r="D26" s="70"/>
      <c r="E26" s="70"/>
      <c r="F26" s="71"/>
      <c r="G26" s="69">
        <v>2022</v>
      </c>
      <c r="H26" s="70"/>
      <c r="I26" s="70"/>
      <c r="J26" s="71"/>
      <c r="K26" s="69">
        <v>2023</v>
      </c>
      <c r="L26" s="70"/>
      <c r="M26" s="70"/>
      <c r="N26" s="71"/>
      <c r="O26" s="69">
        <v>2024</v>
      </c>
      <c r="P26" s="70"/>
      <c r="Q26" s="70"/>
      <c r="R26" s="71"/>
      <c r="S26" s="69">
        <v>2025</v>
      </c>
      <c r="T26" s="70"/>
      <c r="U26" s="70"/>
      <c r="V26" s="71"/>
      <c r="W26" s="69">
        <v>2026</v>
      </c>
      <c r="X26" s="70"/>
      <c r="Y26" s="70"/>
      <c r="Z26" s="71"/>
      <c r="AA26" s="69">
        <v>2027</v>
      </c>
      <c r="AB26" s="70"/>
      <c r="AC26" s="70"/>
      <c r="AD26" s="71"/>
      <c r="AE26" s="69">
        <v>2028</v>
      </c>
      <c r="AF26" s="70"/>
      <c r="AG26" s="70"/>
      <c r="AH26" s="71"/>
      <c r="AI26" s="69">
        <v>2029</v>
      </c>
      <c r="AJ26" s="70"/>
      <c r="AK26" s="70"/>
      <c r="AL26" s="71"/>
      <c r="AM26" s="69">
        <v>2030</v>
      </c>
      <c r="AN26" s="70"/>
      <c r="AO26" s="70"/>
      <c r="AP26" s="71"/>
      <c r="AQ26" s="69">
        <v>2031</v>
      </c>
      <c r="AR26" s="70"/>
      <c r="AS26" s="70"/>
      <c r="AT26" s="71"/>
      <c r="AU26" s="69">
        <v>2032</v>
      </c>
      <c r="AV26" s="70"/>
      <c r="AW26" s="70"/>
      <c r="AX26" s="71"/>
    </row>
    <row r="27" spans="1:50" ht="61.5" x14ac:dyDescent="0.25">
      <c r="B27" s="73"/>
      <c r="C27" s="20" t="s">
        <v>2</v>
      </c>
      <c r="D27" s="21" t="s">
        <v>3</v>
      </c>
      <c r="E27" s="21" t="s">
        <v>4</v>
      </c>
      <c r="F27" s="22" t="s">
        <v>5</v>
      </c>
      <c r="G27" s="20" t="s">
        <v>2</v>
      </c>
      <c r="H27" s="21" t="s">
        <v>3</v>
      </c>
      <c r="I27" s="21" t="s">
        <v>4</v>
      </c>
      <c r="J27" s="22" t="s">
        <v>5</v>
      </c>
      <c r="K27" s="20" t="s">
        <v>2</v>
      </c>
      <c r="L27" s="21" t="s">
        <v>3</v>
      </c>
      <c r="M27" s="21" t="s">
        <v>4</v>
      </c>
      <c r="N27" s="22" t="s">
        <v>5</v>
      </c>
      <c r="O27" s="20" t="s">
        <v>2</v>
      </c>
      <c r="P27" s="21" t="s">
        <v>3</v>
      </c>
      <c r="Q27" s="21" t="s">
        <v>4</v>
      </c>
      <c r="R27" s="22" t="s">
        <v>5</v>
      </c>
      <c r="S27" s="20" t="s">
        <v>2</v>
      </c>
      <c r="T27" s="21" t="s">
        <v>3</v>
      </c>
      <c r="U27" s="21" t="s">
        <v>4</v>
      </c>
      <c r="V27" s="22" t="s">
        <v>5</v>
      </c>
      <c r="W27" s="20" t="s">
        <v>2</v>
      </c>
      <c r="X27" s="21" t="s">
        <v>3</v>
      </c>
      <c r="Y27" s="21" t="s">
        <v>4</v>
      </c>
      <c r="Z27" s="22" t="s">
        <v>5</v>
      </c>
      <c r="AA27" s="20" t="s">
        <v>2</v>
      </c>
      <c r="AB27" s="21" t="s">
        <v>3</v>
      </c>
      <c r="AC27" s="21" t="s">
        <v>4</v>
      </c>
      <c r="AD27" s="22" t="s">
        <v>5</v>
      </c>
      <c r="AE27" s="20" t="s">
        <v>2</v>
      </c>
      <c r="AF27" s="21" t="s">
        <v>3</v>
      </c>
      <c r="AG27" s="21" t="s">
        <v>4</v>
      </c>
      <c r="AH27" s="22" t="s">
        <v>5</v>
      </c>
      <c r="AI27" s="20" t="s">
        <v>2</v>
      </c>
      <c r="AJ27" s="21" t="s">
        <v>3</v>
      </c>
      <c r="AK27" s="21" t="s">
        <v>4</v>
      </c>
      <c r="AL27" s="22" t="s">
        <v>5</v>
      </c>
      <c r="AM27" s="20" t="s">
        <v>2</v>
      </c>
      <c r="AN27" s="21" t="s">
        <v>3</v>
      </c>
      <c r="AO27" s="21" t="s">
        <v>4</v>
      </c>
      <c r="AP27" s="22" t="s">
        <v>5</v>
      </c>
      <c r="AQ27" s="20" t="s">
        <v>2</v>
      </c>
      <c r="AR27" s="21" t="s">
        <v>3</v>
      </c>
      <c r="AS27" s="21" t="s">
        <v>4</v>
      </c>
      <c r="AT27" s="22" t="s">
        <v>5</v>
      </c>
      <c r="AU27" s="20" t="s">
        <v>2</v>
      </c>
      <c r="AV27" s="21" t="s">
        <v>3</v>
      </c>
      <c r="AW27" s="21" t="s">
        <v>4</v>
      </c>
      <c r="AX27" s="22" t="s">
        <v>5</v>
      </c>
    </row>
    <row r="28" spans="1:50" ht="30" x14ac:dyDescent="0.25">
      <c r="B28" s="23" t="s">
        <v>26</v>
      </c>
      <c r="C28" s="24">
        <f>'[2]FORMATO RES 754'!D105/1</f>
        <v>0</v>
      </c>
      <c r="D28" s="25">
        <f>'[2]FORMATO RES 754'!E105/1</f>
        <v>255012079.74123991</v>
      </c>
      <c r="E28" s="25">
        <f>'[2]FORMATO RES 754'!F105/1</f>
        <v>0</v>
      </c>
      <c r="F28" s="26">
        <f>'[2]FORMATO RES 754'!G105/1</f>
        <v>0</v>
      </c>
      <c r="G28" s="24">
        <f>'[2]FORMATO RES 754'!H105/1</f>
        <v>0</v>
      </c>
      <c r="H28" s="25">
        <f>'[2]FORMATO RES 754'!I105/1</f>
        <v>263374196.78771204</v>
      </c>
      <c r="I28" s="25">
        <f>'[2]FORMATO RES 754'!J105/1</f>
        <v>0</v>
      </c>
      <c r="J28" s="26">
        <f>'[2]FORMATO RES 754'!K105/1</f>
        <v>0</v>
      </c>
      <c r="K28" s="24">
        <f>'[2]FORMATO RES 754'!L105/1</f>
        <v>0</v>
      </c>
      <c r="L28" s="25">
        <f>'[2]FORMATO RES 754'!M105/1</f>
        <v>271785213.22707665</v>
      </c>
      <c r="M28" s="25">
        <f>'[2]FORMATO RES 754'!N105/1</f>
        <v>0</v>
      </c>
      <c r="N28" s="26">
        <f>'[2]FORMATO RES 754'!O105/1</f>
        <v>0</v>
      </c>
      <c r="O28" s="24">
        <f>'[2]FORMATO RES 754'!P105/1</f>
        <v>0</v>
      </c>
      <c r="P28" s="25">
        <f>'[2]FORMATO RES 754'!Q105/1</f>
        <v>280474321.04843432</v>
      </c>
      <c r="Q28" s="25">
        <f>'[2]FORMATO RES 754'!R105/1</f>
        <v>0</v>
      </c>
      <c r="R28" s="26">
        <f>'[2]FORMATO RES 754'!S105/1</f>
        <v>0</v>
      </c>
      <c r="S28" s="24">
        <f>'[2]FORMATO RES 754'!T105/1</f>
        <v>0</v>
      </c>
      <c r="T28" s="25">
        <f>'[2]FORMATO RES 754'!U105/1</f>
        <v>289342619.80799711</v>
      </c>
      <c r="U28" s="25">
        <f>'[2]FORMATO RES 754'!V105/1</f>
        <v>0</v>
      </c>
      <c r="V28" s="26">
        <f>'[2]FORMATO RES 754'!W105/1</f>
        <v>0</v>
      </c>
      <c r="W28" s="24">
        <f>'[2]FORMATO RES 754'!X105/1</f>
        <v>0</v>
      </c>
      <c r="X28" s="25">
        <f>'[2]FORMATO RES 754'!Y105/1</f>
        <v>298405921.19856226</v>
      </c>
      <c r="Y28" s="25">
        <f>'[2]FORMATO RES 754'!Z105/1</f>
        <v>0</v>
      </c>
      <c r="Z28" s="26">
        <f>'[2]FORMATO RES 754'!AA105/1</f>
        <v>0</v>
      </c>
      <c r="AA28" s="24">
        <f>'[2]FORMATO RES 754'!AB105/1</f>
        <v>0</v>
      </c>
      <c r="AB28" s="25">
        <f>'[2]FORMATO RES 754'!AC105/1</f>
        <v>236443366.53117967</v>
      </c>
      <c r="AC28" s="25">
        <f>'[2]FORMATO RES 754'!AD105/1</f>
        <v>0</v>
      </c>
      <c r="AD28" s="26">
        <f>'[2]FORMATO RES 754'!AE105/1</f>
        <v>0</v>
      </c>
      <c r="AE28" s="24">
        <f>'[2]FORMATO RES 754'!AF105/1</f>
        <v>0</v>
      </c>
      <c r="AF28" s="25">
        <f>'[2]FORMATO RES 754'!AG105/1</f>
        <v>243625261.29627061</v>
      </c>
      <c r="AG28" s="25">
        <f>'[2]FORMATO RES 754'!AH105/1</f>
        <v>0</v>
      </c>
      <c r="AH28" s="26">
        <f>'[2]FORMATO RES 754'!AI105/1</f>
        <v>0</v>
      </c>
      <c r="AI28" s="24">
        <f>'[2]FORMATO RES 754'!AJ105/1</f>
        <v>0</v>
      </c>
      <c r="AJ28" s="25">
        <f>'[2]FORMATO RES 754'!AK105/1</f>
        <v>251002580.85493386</v>
      </c>
      <c r="AK28" s="25">
        <f>'[2]FORMATO RES 754'!AL105/1</f>
        <v>0</v>
      </c>
      <c r="AL28" s="26">
        <f>'[2]FORMATO RES 754'!AM105/1</f>
        <v>0</v>
      </c>
      <c r="AM28" s="24">
        <f>'[2]FORMATO RES 754'!AN105/1</f>
        <v>0</v>
      </c>
      <c r="AN28" s="25">
        <f>'[2]FORMATO RES 754'!AO105/1</f>
        <v>258736171.07139137</v>
      </c>
      <c r="AO28" s="25">
        <f>'[2]FORMATO RES 754'!AP105/1</f>
        <v>0</v>
      </c>
      <c r="AP28" s="26">
        <f>'[2]FORMATO RES 754'!AQ105/1</f>
        <v>0</v>
      </c>
      <c r="AQ28" s="24">
        <f>'[2]FORMATO RES 754'!AR105/1</f>
        <v>0</v>
      </c>
      <c r="AR28" s="25">
        <f>'[2]FORMATO RES 754'!AS105/1</f>
        <v>266558419.99235636</v>
      </c>
      <c r="AS28" s="25">
        <f>'[2]FORMATO RES 754'!AT105/1</f>
        <v>0</v>
      </c>
      <c r="AT28" s="26">
        <f>'[2]FORMATO RES 754'!AU105/1</f>
        <v>0</v>
      </c>
      <c r="AU28" s="24">
        <f>'[2]FORMATO RES 754'!AV105/1</f>
        <v>0</v>
      </c>
      <c r="AV28" s="25">
        <f>'[2]FORMATO RES 754'!AW105/1</f>
        <v>274694783.89695752</v>
      </c>
      <c r="AW28" s="25">
        <f>'[2]FORMATO RES 754'!AX105/1</f>
        <v>0</v>
      </c>
      <c r="AX28" s="26">
        <f>'[2]FORMATO RES 754'!AY105/1</f>
        <v>0</v>
      </c>
    </row>
    <row r="29" spans="1:50" ht="45" x14ac:dyDescent="0.25">
      <c r="B29" s="23" t="s">
        <v>27</v>
      </c>
      <c r="C29" s="24">
        <f>'[2]FORMATO RES 754'!D112/1</f>
        <v>0</v>
      </c>
      <c r="D29" s="25">
        <f>'[2]FORMATO RES 754'!E112/1</f>
        <v>702835077.50174737</v>
      </c>
      <c r="E29" s="25">
        <f>'[2]FORMATO RES 754'!F112/1</f>
        <v>0</v>
      </c>
      <c r="F29" s="26">
        <f>'[2]FORMATO RES 754'!G112/1</f>
        <v>0</v>
      </c>
      <c r="G29" s="24">
        <f>'[2]FORMATO RES 754'!H112/1</f>
        <v>0</v>
      </c>
      <c r="H29" s="25">
        <f>'[2]FORMATO RES 754'!I112/1</f>
        <v>719175699.65638924</v>
      </c>
      <c r="I29" s="25">
        <f>'[2]FORMATO RES 754'!J112/1</f>
        <v>0</v>
      </c>
      <c r="J29" s="26">
        <f>'[2]FORMATO RES 754'!K112/1</f>
        <v>0</v>
      </c>
      <c r="K29" s="24">
        <f>'[2]FORMATO RES 754'!L112/1</f>
        <v>0</v>
      </c>
      <c r="L29" s="25">
        <f>'[2]FORMATO RES 754'!M112/1</f>
        <v>742143016.52485657</v>
      </c>
      <c r="M29" s="25">
        <f>'[2]FORMATO RES 754'!N112/1</f>
        <v>0</v>
      </c>
      <c r="N29" s="26">
        <f>'[2]FORMATO RES 754'!O112/1</f>
        <v>0</v>
      </c>
      <c r="O29" s="24">
        <f>'[2]FORMATO RES 754'!P112/1</f>
        <v>0</v>
      </c>
      <c r="P29" s="25">
        <f>'[2]FORMATO RES 754'!Q112/1</f>
        <v>765869696.18076694</v>
      </c>
      <c r="Q29" s="25">
        <f>'[2]FORMATO RES 754'!R112/1</f>
        <v>0</v>
      </c>
      <c r="R29" s="26">
        <f>'[2]FORMATO RES 754'!S112/1</f>
        <v>0</v>
      </c>
      <c r="S29" s="24">
        <f>'[2]FORMATO RES 754'!T112/1</f>
        <v>0</v>
      </c>
      <c r="T29" s="25">
        <f>'[2]FORMATO RES 754'!U112/1</f>
        <v>790085678.77495861</v>
      </c>
      <c r="U29" s="25">
        <f>'[2]FORMATO RES 754'!V112/1</f>
        <v>0</v>
      </c>
      <c r="V29" s="26">
        <f>'[2]FORMATO RES 754'!W112/1</f>
        <v>0</v>
      </c>
      <c r="W29" s="24">
        <f>'[2]FORMATO RES 754'!X112/1</f>
        <v>0</v>
      </c>
      <c r="X29" s="25">
        <f>'[2]FORMATO RES 754'!Y112/1</f>
        <v>814834140.0830729</v>
      </c>
      <c r="Y29" s="25">
        <f>'[2]FORMATO RES 754'!Z112/1</f>
        <v>0</v>
      </c>
      <c r="Z29" s="26">
        <f>'[2]FORMATO RES 754'!AA112/1</f>
        <v>0</v>
      </c>
      <c r="AA29" s="24">
        <f>'[2]FORMATO RES 754'!AB112/1</f>
        <v>0</v>
      </c>
      <c r="AB29" s="25">
        <f>'[2]FORMATO RES 754'!AC112/1</f>
        <v>610262393.33246064</v>
      </c>
      <c r="AC29" s="25">
        <f>'[2]FORMATO RES 754'!AD112/1</f>
        <v>0</v>
      </c>
      <c r="AD29" s="26">
        <f>'[2]FORMATO RES 754'!AE112/1</f>
        <v>0</v>
      </c>
      <c r="AE29" s="24">
        <f>'[2]FORMATO RES 754'!AF112/1</f>
        <v>0</v>
      </c>
      <c r="AF29" s="25">
        <f>'[2]FORMATO RES 754'!AG112/1</f>
        <v>628798926.42411017</v>
      </c>
      <c r="AG29" s="25">
        <f>'[2]FORMATO RES 754'!AH112/1</f>
        <v>0</v>
      </c>
      <c r="AH29" s="26">
        <f>'[2]FORMATO RES 754'!AI112/1</f>
        <v>0</v>
      </c>
      <c r="AI29" s="24">
        <f>'[2]FORMATO RES 754'!AJ112/1</f>
        <v>0</v>
      </c>
      <c r="AJ29" s="25">
        <f>'[2]FORMATO RES 754'!AK112/1</f>
        <v>647839852.61416483</v>
      </c>
      <c r="AK29" s="25">
        <f>'[2]FORMATO RES 754'!AL112/1</f>
        <v>0</v>
      </c>
      <c r="AL29" s="26">
        <f>'[2]FORMATO RES 754'!AM112/1</f>
        <v>0</v>
      </c>
      <c r="AM29" s="24">
        <f>'[2]FORMATO RES 754'!AN112/1</f>
        <v>0</v>
      </c>
      <c r="AN29" s="25">
        <f>'[2]FORMATO RES 754'!AO112/1</f>
        <v>667800316.48247766</v>
      </c>
      <c r="AO29" s="25">
        <f>'[2]FORMATO RES 754'!AP112/1</f>
        <v>0</v>
      </c>
      <c r="AP29" s="26">
        <f>'[2]FORMATO RES 754'!AQ112/1</f>
        <v>0</v>
      </c>
      <c r="AQ29" s="24">
        <f>'[2]FORMATO RES 754'!AR112/1</f>
        <v>0</v>
      </c>
      <c r="AR29" s="25">
        <f>'[2]FORMATO RES 754'!AS112/1</f>
        <v>687989609.24117661</v>
      </c>
      <c r="AS29" s="25">
        <f>'[2]FORMATO RES 754'!AT112/1</f>
        <v>0</v>
      </c>
      <c r="AT29" s="26">
        <f>'[2]FORMATO RES 754'!AU112/1</f>
        <v>0</v>
      </c>
      <c r="AU29" s="24">
        <f>'[2]FORMATO RES 754'!AV112/1</f>
        <v>0</v>
      </c>
      <c r="AV29" s="25">
        <f>'[2]FORMATO RES 754'!AW112/1</f>
        <v>708989635.51508355</v>
      </c>
      <c r="AW29" s="25">
        <f>'[2]FORMATO RES 754'!AX112/1</f>
        <v>0</v>
      </c>
      <c r="AX29" s="26">
        <f>'[2]FORMATO RES 754'!AY112/1</f>
        <v>0</v>
      </c>
    </row>
    <row r="30" spans="1:50" ht="45" x14ac:dyDescent="0.25">
      <c r="B30" s="23" t="s">
        <v>28</v>
      </c>
      <c r="C30" s="24">
        <f>'[2]FORMATO RES 754'!D120/1</f>
        <v>0</v>
      </c>
      <c r="D30" s="25">
        <f>'[2]FORMATO RES 754'!E120/1</f>
        <v>600324936.31569719</v>
      </c>
      <c r="E30" s="25">
        <f>'[2]FORMATO RES 754'!F120/1</f>
        <v>0</v>
      </c>
      <c r="F30" s="26">
        <f>'[2]FORMATO RES 754'!G120/1</f>
        <v>0</v>
      </c>
      <c r="G30" s="24">
        <f>'[2]FORMATO RES 754'!H120/1</f>
        <v>0</v>
      </c>
      <c r="H30" s="25">
        <f>'[2]FORMATO RES 754'!I120/1</f>
        <v>605753430.5498172</v>
      </c>
      <c r="I30" s="25">
        <f>'[2]FORMATO RES 754'!J120/1</f>
        <v>0</v>
      </c>
      <c r="J30" s="26">
        <f>'[2]FORMATO RES 754'!K120/1</f>
        <v>0</v>
      </c>
      <c r="K30" s="24">
        <f>'[2]FORMATO RES 754'!L120/1</f>
        <v>0</v>
      </c>
      <c r="L30" s="25">
        <f>'[2]FORMATO RES 754'!M120/1</f>
        <v>639810635.58891177</v>
      </c>
      <c r="M30" s="25">
        <f>'[2]FORMATO RES 754'!N120/1</f>
        <v>0</v>
      </c>
      <c r="N30" s="26">
        <f>'[2]FORMATO RES 754'!O120/1</f>
        <v>0</v>
      </c>
      <c r="O30" s="24">
        <f>'[2]FORMATO RES 754'!P120/1</f>
        <v>0</v>
      </c>
      <c r="P30" s="25">
        <f>'[2]FORMATO RES 754'!Q120/1</f>
        <v>645083247.44190216</v>
      </c>
      <c r="Q30" s="25">
        <f>'[2]FORMATO RES 754'!R120/1</f>
        <v>0</v>
      </c>
      <c r="R30" s="26">
        <f>'[2]FORMATO RES 754'!S120/1</f>
        <v>0</v>
      </c>
      <c r="S30" s="24">
        <f>'[2]FORMATO RES 754'!T120/1</f>
        <v>0</v>
      </c>
      <c r="T30" s="25">
        <f>'[2]FORMATO RES 754'!U120/1</f>
        <v>681142595.22884321</v>
      </c>
      <c r="U30" s="25">
        <f>'[2]FORMATO RES 754'!V120/1</f>
        <v>0</v>
      </c>
      <c r="V30" s="26">
        <f>'[2]FORMATO RES 754'!W120/1</f>
        <v>0</v>
      </c>
      <c r="W30" s="24">
        <f>'[2]FORMATO RES 754'!X120/1</f>
        <v>0</v>
      </c>
      <c r="X30" s="25">
        <f>'[2]FORMATO RES 754'!Y120/1</f>
        <v>686325436.07947338</v>
      </c>
      <c r="Y30" s="25">
        <f>'[2]FORMATO RES 754'!Z120/1</f>
        <v>0</v>
      </c>
      <c r="Z30" s="26">
        <f>'[2]FORMATO RES 754'!AA120/1</f>
        <v>0</v>
      </c>
      <c r="AA30" s="24">
        <f>'[2]FORMATO RES 754'!AB120/1</f>
        <v>0</v>
      </c>
      <c r="AB30" s="25">
        <f>'[2]FORMATO RES 754'!AC120/1</f>
        <v>597018466.33994114</v>
      </c>
      <c r="AC30" s="25">
        <f>'[2]FORMATO RES 754'!AD120/1</f>
        <v>0</v>
      </c>
      <c r="AD30" s="26">
        <f>'[2]FORMATO RES 754'!AE120/1</f>
        <v>0</v>
      </c>
      <c r="AE30" s="24">
        <f>'[2]FORMATO RES 754'!AF120/1</f>
        <v>0</v>
      </c>
      <c r="AF30" s="25">
        <f>'[2]FORMATO RES 754'!AG120/1</f>
        <v>597995352.48850131</v>
      </c>
      <c r="AG30" s="25">
        <f>'[2]FORMATO RES 754'!AH120/1</f>
        <v>0</v>
      </c>
      <c r="AH30" s="26">
        <f>'[2]FORMATO RES 754'!AI120/1</f>
        <v>0</v>
      </c>
      <c r="AI30" s="24">
        <f>'[2]FORMATO RES 754'!AJ120/1</f>
        <v>0</v>
      </c>
      <c r="AJ30" s="25">
        <f>'[2]FORMATO RES 754'!AK120/1</f>
        <v>633780418.82861876</v>
      </c>
      <c r="AK30" s="25">
        <f>'[2]FORMATO RES 754'!AL120/1</f>
        <v>0</v>
      </c>
      <c r="AL30" s="26">
        <f>'[2]FORMATO RES 754'!AM120/1</f>
        <v>0</v>
      </c>
      <c r="AM30" s="24">
        <f>'[2]FORMATO RES 754'!AN120/1</f>
        <v>0</v>
      </c>
      <c r="AN30" s="25">
        <f>'[2]FORMATO RES 754'!AO120/1</f>
        <v>635086144.17945945</v>
      </c>
      <c r="AO30" s="25">
        <f>'[2]FORMATO RES 754'!AP120/1</f>
        <v>0</v>
      </c>
      <c r="AP30" s="26">
        <f>'[2]FORMATO RES 754'!AQ120/1</f>
        <v>0</v>
      </c>
      <c r="AQ30" s="24">
        <f>'[2]FORMATO RES 754'!AR120/1</f>
        <v>0</v>
      </c>
      <c r="AR30" s="25">
        <f>'[2]FORMATO RES 754'!AS120/1</f>
        <v>673058844.61279118</v>
      </c>
      <c r="AS30" s="25">
        <f>'[2]FORMATO RES 754'!AT120/1</f>
        <v>0</v>
      </c>
      <c r="AT30" s="26">
        <f>'[2]FORMATO RES 754'!AU120/1</f>
        <v>0</v>
      </c>
      <c r="AU30" s="24">
        <f>'[2]FORMATO RES 754'!AV120/1</f>
        <v>0</v>
      </c>
      <c r="AV30" s="25">
        <f>'[2]FORMATO RES 754'!AW120/1</f>
        <v>674257682.67704821</v>
      </c>
      <c r="AW30" s="25">
        <f>'[2]FORMATO RES 754'!AX120/1</f>
        <v>0</v>
      </c>
      <c r="AX30" s="26">
        <f>'[2]FORMATO RES 754'!AY120/1</f>
        <v>0</v>
      </c>
    </row>
    <row r="31" spans="1:50" s="10" customFormat="1" ht="26.25" thickBot="1" x14ac:dyDescent="0.25">
      <c r="A31" s="9"/>
      <c r="B31" s="31" t="s">
        <v>29</v>
      </c>
      <c r="C31" s="32">
        <f>'[2]FORMATO RES 754'!D121/1</f>
        <v>0</v>
      </c>
      <c r="D31" s="33">
        <f>'[2]FORMATO RES 754'!E121/1</f>
        <v>1558172093.5586843</v>
      </c>
      <c r="E31" s="33">
        <f>'[2]FORMATO RES 754'!F121/1</f>
        <v>0</v>
      </c>
      <c r="F31" s="34">
        <f>'[2]FORMATO RES 754'!G121/1</f>
        <v>0</v>
      </c>
      <c r="G31" s="32">
        <f>'[2]FORMATO RES 754'!H121/1</f>
        <v>0</v>
      </c>
      <c r="H31" s="33">
        <f>'[2]FORMATO RES 754'!I121/1</f>
        <v>1588303326.9939184</v>
      </c>
      <c r="I31" s="33">
        <f>'[2]FORMATO RES 754'!J121/1</f>
        <v>0</v>
      </c>
      <c r="J31" s="34">
        <f>'[2]FORMATO RES 754'!K121/1</f>
        <v>0</v>
      </c>
      <c r="K31" s="32">
        <f>'[2]FORMATO RES 754'!L121/1</f>
        <v>0</v>
      </c>
      <c r="L31" s="33">
        <f>'[2]FORMATO RES 754'!M121/1</f>
        <v>1653738865.3408451</v>
      </c>
      <c r="M31" s="33">
        <f>'[2]FORMATO RES 754'!N121/1</f>
        <v>0</v>
      </c>
      <c r="N31" s="34">
        <f>'[2]FORMATO RES 754'!O121/1</f>
        <v>0</v>
      </c>
      <c r="O31" s="32">
        <f>'[2]FORMATO RES 754'!P121/1</f>
        <v>0</v>
      </c>
      <c r="P31" s="33">
        <f>'[2]FORMATO RES 754'!Q121/1</f>
        <v>1691427264.6711035</v>
      </c>
      <c r="Q31" s="33">
        <f>'[2]FORMATO RES 754'!R121/1</f>
        <v>0</v>
      </c>
      <c r="R31" s="34">
        <f>'[2]FORMATO RES 754'!S121/1</f>
        <v>0</v>
      </c>
      <c r="S31" s="32">
        <f>'[2]FORMATO RES 754'!T121/1</f>
        <v>0</v>
      </c>
      <c r="T31" s="33">
        <f>'[2]FORMATO RES 754'!U121/1</f>
        <v>1760570893.811799</v>
      </c>
      <c r="U31" s="33">
        <f>'[2]FORMATO RES 754'!V121/1</f>
        <v>0</v>
      </c>
      <c r="V31" s="34">
        <f>'[2]FORMATO RES 754'!W121/1</f>
        <v>0</v>
      </c>
      <c r="W31" s="32">
        <f>'[2]FORMATO RES 754'!X121/1</f>
        <v>0</v>
      </c>
      <c r="X31" s="33">
        <f>'[2]FORMATO RES 754'!Y121/1</f>
        <v>1799565497.3611083</v>
      </c>
      <c r="Y31" s="33">
        <f>'[2]FORMATO RES 754'!Z121/1</f>
        <v>0</v>
      </c>
      <c r="Z31" s="34">
        <f>'[2]FORMATO RES 754'!AA121/1</f>
        <v>0</v>
      </c>
      <c r="AA31" s="32">
        <f>'[2]FORMATO RES 754'!AB121/1</f>
        <v>0</v>
      </c>
      <c r="AB31" s="33">
        <f>'[2]FORMATO RES 754'!AC121/1</f>
        <v>1443724226.2035816</v>
      </c>
      <c r="AC31" s="33">
        <f>'[2]FORMATO RES 754'!AD121/1</f>
        <v>0</v>
      </c>
      <c r="AD31" s="34">
        <f>'[2]FORMATO RES 754'!AE121/1</f>
        <v>0</v>
      </c>
      <c r="AE31" s="32">
        <f>'[2]FORMATO RES 754'!AF121/1</f>
        <v>0</v>
      </c>
      <c r="AF31" s="33">
        <f>'[2]FORMATO RES 754'!AG121/1</f>
        <v>1470419540.2088821</v>
      </c>
      <c r="AG31" s="33">
        <f>'[2]FORMATO RES 754'!AH121/1</f>
        <v>0</v>
      </c>
      <c r="AH31" s="34">
        <f>'[2]FORMATO RES 754'!AI121/1</f>
        <v>0</v>
      </c>
      <c r="AI31" s="32">
        <f>'[2]FORMATO RES 754'!AJ121/1</f>
        <v>0</v>
      </c>
      <c r="AJ31" s="33">
        <f>'[2]FORMATO RES 754'!AK121/1</f>
        <v>1532622852.2977176</v>
      </c>
      <c r="AK31" s="33">
        <f>'[2]FORMATO RES 754'!AL121/1</f>
        <v>0</v>
      </c>
      <c r="AL31" s="34">
        <f>'[2]FORMATO RES 754'!AM121/1</f>
        <v>0</v>
      </c>
      <c r="AM31" s="32">
        <f>'[2]FORMATO RES 754'!AN121/1</f>
        <v>0</v>
      </c>
      <c r="AN31" s="33">
        <f>'[2]FORMATO RES 754'!AO121/1</f>
        <v>1561622631.7333286</v>
      </c>
      <c r="AO31" s="33">
        <f>'[2]FORMATO RES 754'!AP121/1</f>
        <v>0</v>
      </c>
      <c r="AP31" s="34">
        <f>'[2]FORMATO RES 754'!AQ121/1</f>
        <v>0</v>
      </c>
      <c r="AQ31" s="32">
        <f>'[2]FORMATO RES 754'!AR121/1</f>
        <v>0</v>
      </c>
      <c r="AR31" s="33">
        <f>'[2]FORMATO RES 754'!AS121/1</f>
        <v>1627606873.846324</v>
      </c>
      <c r="AS31" s="33">
        <f>'[2]FORMATO RES 754'!AT121/1</f>
        <v>0</v>
      </c>
      <c r="AT31" s="34">
        <f>'[2]FORMATO RES 754'!AU121/1</f>
        <v>0</v>
      </c>
      <c r="AU31" s="32">
        <f>'[2]FORMATO RES 754'!AV121/1</f>
        <v>0</v>
      </c>
      <c r="AV31" s="33">
        <f>'[2]FORMATO RES 754'!AW121/1</f>
        <v>1657942102.0890894</v>
      </c>
      <c r="AW31" s="33">
        <f>'[2]FORMATO RES 754'!AX121/1</f>
        <v>0</v>
      </c>
      <c r="AX31" s="34">
        <f>'[2]FORMATO RES 754'!AY121/1</f>
        <v>0</v>
      </c>
    </row>
  </sheetData>
  <mergeCells count="65">
    <mergeCell ref="AI19:AL19"/>
    <mergeCell ref="AM19:AP19"/>
    <mergeCell ref="AQ19:AT19"/>
    <mergeCell ref="AU19:AX19"/>
    <mergeCell ref="B26:B27"/>
    <mergeCell ref="C26:F26"/>
    <mergeCell ref="G26:J26"/>
    <mergeCell ref="K26:N26"/>
    <mergeCell ref="O26:R26"/>
    <mergeCell ref="S26:V26"/>
    <mergeCell ref="AU26:AX26"/>
    <mergeCell ref="W26:Z26"/>
    <mergeCell ref="AA26:AD26"/>
    <mergeCell ref="AE26:AH26"/>
    <mergeCell ref="AI26:AL26"/>
    <mergeCell ref="AM26:AP26"/>
    <mergeCell ref="AQ26:AT26"/>
    <mergeCell ref="S19:V19"/>
    <mergeCell ref="W19:Z19"/>
    <mergeCell ref="AA19:AD19"/>
    <mergeCell ref="AE19:AH19"/>
    <mergeCell ref="W13:Z13"/>
    <mergeCell ref="AA13:AD13"/>
    <mergeCell ref="AE13:AH13"/>
    <mergeCell ref="B19:B20"/>
    <mergeCell ref="C19:F19"/>
    <mergeCell ref="G19:J19"/>
    <mergeCell ref="K19:N19"/>
    <mergeCell ref="O19:R19"/>
    <mergeCell ref="AI8:AL8"/>
    <mergeCell ref="AM8:AP8"/>
    <mergeCell ref="AQ8:AT8"/>
    <mergeCell ref="AU8:AX8"/>
    <mergeCell ref="B13:B14"/>
    <mergeCell ref="C13:F13"/>
    <mergeCell ref="G13:J13"/>
    <mergeCell ref="K13:N13"/>
    <mergeCell ref="O13:R13"/>
    <mergeCell ref="S13:V13"/>
    <mergeCell ref="AU13:AX13"/>
    <mergeCell ref="AI13:AL13"/>
    <mergeCell ref="AM13:AP13"/>
    <mergeCell ref="AQ13:AT13"/>
    <mergeCell ref="AU2:AX2"/>
    <mergeCell ref="B8:B9"/>
    <mergeCell ref="C8:F8"/>
    <mergeCell ref="G8:J8"/>
    <mergeCell ref="K8:N8"/>
    <mergeCell ref="O8:R8"/>
    <mergeCell ref="S8:V8"/>
    <mergeCell ref="W8:Z8"/>
    <mergeCell ref="AA8:AD8"/>
    <mergeCell ref="AE8:AH8"/>
    <mergeCell ref="W2:Z2"/>
    <mergeCell ref="AA2:AD2"/>
    <mergeCell ref="AE2:AH2"/>
    <mergeCell ref="AI2:AL2"/>
    <mergeCell ref="AM2:AP2"/>
    <mergeCell ref="AQ2:AT2"/>
    <mergeCell ref="S2:V2"/>
    <mergeCell ref="B2:B3"/>
    <mergeCell ref="C2:F2"/>
    <mergeCell ref="G2:J2"/>
    <mergeCell ref="K2:N2"/>
    <mergeCell ref="O2:R2"/>
  </mergeCells>
  <conditionalFormatting sqref="C7 C30:F30 C8:F9 C13:F14 C19:F20 C26:F27">
    <cfRule type="cellIs" dxfId="192" priority="192" operator="equal">
      <formula>0</formula>
    </cfRule>
  </conditionalFormatting>
  <conditionalFormatting sqref="C28:F29">
    <cfRule type="cellIs" dxfId="191" priority="191" operator="equal">
      <formula>0</formula>
    </cfRule>
  </conditionalFormatting>
  <conditionalFormatting sqref="C21:F21">
    <cfRule type="cellIs" dxfId="190" priority="190" operator="equal">
      <formula>0</formula>
    </cfRule>
  </conditionalFormatting>
  <conditionalFormatting sqref="C22:F24">
    <cfRule type="cellIs" dxfId="189" priority="189" operator="equal">
      <formula>0</formula>
    </cfRule>
  </conditionalFormatting>
  <conditionalFormatting sqref="C15:F17">
    <cfRule type="cellIs" dxfId="188" priority="188" operator="equal">
      <formula>0</formula>
    </cfRule>
  </conditionalFormatting>
  <conditionalFormatting sqref="C10:F11">
    <cfRule type="cellIs" dxfId="187" priority="187" operator="equal">
      <formula>0</formula>
    </cfRule>
  </conditionalFormatting>
  <conditionalFormatting sqref="C4:F6">
    <cfRule type="cellIs" dxfId="186" priority="186" operator="equal">
      <formula>0</formula>
    </cfRule>
  </conditionalFormatting>
  <conditionalFormatting sqref="D7:F7">
    <cfRule type="cellIs" dxfId="185" priority="185" operator="equal">
      <formula>0</formula>
    </cfRule>
  </conditionalFormatting>
  <conditionalFormatting sqref="C12">
    <cfRule type="cellIs" dxfId="184" priority="184" operator="equal">
      <formula>0</formula>
    </cfRule>
  </conditionalFormatting>
  <conditionalFormatting sqref="D12:F12">
    <cfRule type="cellIs" dxfId="183" priority="183" operator="equal">
      <formula>0</formula>
    </cfRule>
  </conditionalFormatting>
  <conditionalFormatting sqref="C18">
    <cfRule type="cellIs" dxfId="182" priority="182" operator="equal">
      <formula>0</formula>
    </cfRule>
  </conditionalFormatting>
  <conditionalFormatting sqref="D18:F18">
    <cfRule type="cellIs" dxfId="181" priority="181" operator="equal">
      <formula>0</formula>
    </cfRule>
  </conditionalFormatting>
  <conditionalFormatting sqref="C25">
    <cfRule type="cellIs" dxfId="180" priority="180" operator="equal">
      <formula>0</formula>
    </cfRule>
  </conditionalFormatting>
  <conditionalFormatting sqref="D25:F25">
    <cfRule type="cellIs" dxfId="179" priority="179" operator="equal">
      <formula>0</formula>
    </cfRule>
  </conditionalFormatting>
  <conditionalFormatting sqref="C31">
    <cfRule type="cellIs" dxfId="178" priority="178" operator="equal">
      <formula>0</formula>
    </cfRule>
  </conditionalFormatting>
  <conditionalFormatting sqref="D31:F31">
    <cfRule type="cellIs" dxfId="177" priority="177" operator="equal">
      <formula>0</formula>
    </cfRule>
  </conditionalFormatting>
  <conditionalFormatting sqref="G7 G30:J30 G8:J9 G13:J14 G19:J20 G26:J27">
    <cfRule type="cellIs" dxfId="176" priority="176" operator="equal">
      <formula>0</formula>
    </cfRule>
  </conditionalFormatting>
  <conditionalFormatting sqref="G28:J29">
    <cfRule type="cellIs" dxfId="175" priority="175" operator="equal">
      <formula>0</formula>
    </cfRule>
  </conditionalFormatting>
  <conditionalFormatting sqref="G21:J21">
    <cfRule type="cellIs" dxfId="174" priority="174" operator="equal">
      <formula>0</formula>
    </cfRule>
  </conditionalFormatting>
  <conditionalFormatting sqref="G22:J24">
    <cfRule type="cellIs" dxfId="173" priority="173" operator="equal">
      <formula>0</formula>
    </cfRule>
  </conditionalFormatting>
  <conditionalFormatting sqref="G15:J17">
    <cfRule type="cellIs" dxfId="172" priority="172" operator="equal">
      <formula>0</formula>
    </cfRule>
  </conditionalFormatting>
  <conditionalFormatting sqref="G10:J11">
    <cfRule type="cellIs" dxfId="171" priority="171" operator="equal">
      <formula>0</formula>
    </cfRule>
  </conditionalFormatting>
  <conditionalFormatting sqref="G4:J6">
    <cfRule type="cellIs" dxfId="170" priority="170" operator="equal">
      <formula>0</formula>
    </cfRule>
  </conditionalFormatting>
  <conditionalFormatting sqref="H7:J7">
    <cfRule type="cellIs" dxfId="169" priority="169" operator="equal">
      <formula>0</formula>
    </cfRule>
  </conditionalFormatting>
  <conditionalFormatting sqref="G12">
    <cfRule type="cellIs" dxfId="168" priority="168" operator="equal">
      <formula>0</formula>
    </cfRule>
  </conditionalFormatting>
  <conditionalFormatting sqref="H12:J12">
    <cfRule type="cellIs" dxfId="167" priority="167" operator="equal">
      <formula>0</formula>
    </cfRule>
  </conditionalFormatting>
  <conditionalFormatting sqref="G18">
    <cfRule type="cellIs" dxfId="166" priority="166" operator="equal">
      <formula>0</formula>
    </cfRule>
  </conditionalFormatting>
  <conditionalFormatting sqref="H18:J18">
    <cfRule type="cellIs" dxfId="165" priority="165" operator="equal">
      <formula>0</formula>
    </cfRule>
  </conditionalFormatting>
  <conditionalFormatting sqref="G25">
    <cfRule type="cellIs" dxfId="164" priority="164" operator="equal">
      <formula>0</formula>
    </cfRule>
  </conditionalFormatting>
  <conditionalFormatting sqref="H25:J25">
    <cfRule type="cellIs" dxfId="163" priority="163" operator="equal">
      <formula>0</formula>
    </cfRule>
  </conditionalFormatting>
  <conditionalFormatting sqref="G31">
    <cfRule type="cellIs" dxfId="162" priority="162" operator="equal">
      <formula>0</formula>
    </cfRule>
  </conditionalFormatting>
  <conditionalFormatting sqref="H31:J31">
    <cfRule type="cellIs" dxfId="161" priority="161" operator="equal">
      <formula>0</formula>
    </cfRule>
  </conditionalFormatting>
  <conditionalFormatting sqref="K7 K30:N30 K8:N9 K13:N14 K19:N20 K26:N27">
    <cfRule type="cellIs" dxfId="160" priority="160" operator="equal">
      <formula>0</formula>
    </cfRule>
  </conditionalFormatting>
  <conditionalFormatting sqref="K28:N29">
    <cfRule type="cellIs" dxfId="159" priority="159" operator="equal">
      <formula>0</formula>
    </cfRule>
  </conditionalFormatting>
  <conditionalFormatting sqref="K21:N21">
    <cfRule type="cellIs" dxfId="158" priority="158" operator="equal">
      <formula>0</formula>
    </cfRule>
  </conditionalFormatting>
  <conditionalFormatting sqref="K22:N24">
    <cfRule type="cellIs" dxfId="157" priority="157" operator="equal">
      <formula>0</formula>
    </cfRule>
  </conditionalFormatting>
  <conditionalFormatting sqref="K15:N17">
    <cfRule type="cellIs" dxfId="156" priority="156" operator="equal">
      <formula>0</formula>
    </cfRule>
  </conditionalFormatting>
  <conditionalFormatting sqref="K10:N11">
    <cfRule type="cellIs" dxfId="155" priority="155" operator="equal">
      <formula>0</formula>
    </cfRule>
  </conditionalFormatting>
  <conditionalFormatting sqref="K4:N6">
    <cfRule type="cellIs" dxfId="154" priority="154" operator="equal">
      <formula>0</formula>
    </cfRule>
  </conditionalFormatting>
  <conditionalFormatting sqref="L7:N7">
    <cfRule type="cellIs" dxfId="153" priority="153" operator="equal">
      <formula>0</formula>
    </cfRule>
  </conditionalFormatting>
  <conditionalFormatting sqref="K12">
    <cfRule type="cellIs" dxfId="152" priority="152" operator="equal">
      <formula>0</formula>
    </cfRule>
  </conditionalFormatting>
  <conditionalFormatting sqref="L12:N12">
    <cfRule type="cellIs" dxfId="151" priority="151" operator="equal">
      <formula>0</formula>
    </cfRule>
  </conditionalFormatting>
  <conditionalFormatting sqref="K18">
    <cfRule type="cellIs" dxfId="150" priority="150" operator="equal">
      <formula>0</formula>
    </cfRule>
  </conditionalFormatting>
  <conditionalFormatting sqref="L18:N18">
    <cfRule type="cellIs" dxfId="149" priority="149" operator="equal">
      <formula>0</formula>
    </cfRule>
  </conditionalFormatting>
  <conditionalFormatting sqref="K25">
    <cfRule type="cellIs" dxfId="148" priority="148" operator="equal">
      <formula>0</formula>
    </cfRule>
  </conditionalFormatting>
  <conditionalFormatting sqref="L25:N25">
    <cfRule type="cellIs" dxfId="147" priority="147" operator="equal">
      <formula>0</formula>
    </cfRule>
  </conditionalFormatting>
  <conditionalFormatting sqref="K31">
    <cfRule type="cellIs" dxfId="146" priority="146" operator="equal">
      <formula>0</formula>
    </cfRule>
  </conditionalFormatting>
  <conditionalFormatting sqref="L31:N31">
    <cfRule type="cellIs" dxfId="145" priority="145" operator="equal">
      <formula>0</formula>
    </cfRule>
  </conditionalFormatting>
  <conditionalFormatting sqref="O7 O30:R30 O8:R9 O13:R14 O19:R20 O26:R27">
    <cfRule type="cellIs" dxfId="144" priority="144" operator="equal">
      <formula>0</formula>
    </cfRule>
  </conditionalFormatting>
  <conditionalFormatting sqref="O28:R29">
    <cfRule type="cellIs" dxfId="143" priority="143" operator="equal">
      <formula>0</formula>
    </cfRule>
  </conditionalFormatting>
  <conditionalFormatting sqref="O21:R21">
    <cfRule type="cellIs" dxfId="142" priority="142" operator="equal">
      <formula>0</formula>
    </cfRule>
  </conditionalFormatting>
  <conditionalFormatting sqref="O22:R24">
    <cfRule type="cellIs" dxfId="141" priority="141" operator="equal">
      <formula>0</formula>
    </cfRule>
  </conditionalFormatting>
  <conditionalFormatting sqref="O15:R17">
    <cfRule type="cellIs" dxfId="140" priority="140" operator="equal">
      <formula>0</formula>
    </cfRule>
  </conditionalFormatting>
  <conditionalFormatting sqref="O10:R11">
    <cfRule type="cellIs" dxfId="139" priority="139" operator="equal">
      <formula>0</formula>
    </cfRule>
  </conditionalFormatting>
  <conditionalFormatting sqref="O4:R6">
    <cfRule type="cellIs" dxfId="138" priority="138" operator="equal">
      <formula>0</formula>
    </cfRule>
  </conditionalFormatting>
  <conditionalFormatting sqref="P7:R7">
    <cfRule type="cellIs" dxfId="137" priority="137" operator="equal">
      <formula>0</formula>
    </cfRule>
  </conditionalFormatting>
  <conditionalFormatting sqref="O12">
    <cfRule type="cellIs" dxfId="136" priority="136" operator="equal">
      <formula>0</formula>
    </cfRule>
  </conditionalFormatting>
  <conditionalFormatting sqref="P12:R12">
    <cfRule type="cellIs" dxfId="135" priority="135" operator="equal">
      <formula>0</formula>
    </cfRule>
  </conditionalFormatting>
  <conditionalFormatting sqref="O18">
    <cfRule type="cellIs" dxfId="134" priority="134" operator="equal">
      <formula>0</formula>
    </cfRule>
  </conditionalFormatting>
  <conditionalFormatting sqref="P18:R18">
    <cfRule type="cellIs" dxfId="133" priority="133" operator="equal">
      <formula>0</formula>
    </cfRule>
  </conditionalFormatting>
  <conditionalFormatting sqref="O25">
    <cfRule type="cellIs" dxfId="132" priority="132" operator="equal">
      <formula>0</formula>
    </cfRule>
  </conditionalFormatting>
  <conditionalFormatting sqref="P25:R25">
    <cfRule type="cellIs" dxfId="131" priority="131" operator="equal">
      <formula>0</formula>
    </cfRule>
  </conditionalFormatting>
  <conditionalFormatting sqref="O31">
    <cfRule type="cellIs" dxfId="130" priority="130" operator="equal">
      <formula>0</formula>
    </cfRule>
  </conditionalFormatting>
  <conditionalFormatting sqref="P31:R31">
    <cfRule type="cellIs" dxfId="129" priority="129" operator="equal">
      <formula>0</formula>
    </cfRule>
  </conditionalFormatting>
  <conditionalFormatting sqref="S7 S30:V30 S8:V9 S13:V14 S19:V20 S26:V27">
    <cfRule type="cellIs" dxfId="128" priority="128" operator="equal">
      <formula>0</formula>
    </cfRule>
  </conditionalFormatting>
  <conditionalFormatting sqref="S28:V29">
    <cfRule type="cellIs" dxfId="127" priority="127" operator="equal">
      <formula>0</formula>
    </cfRule>
  </conditionalFormatting>
  <conditionalFormatting sqref="S21:V21">
    <cfRule type="cellIs" dxfId="126" priority="126" operator="equal">
      <formula>0</formula>
    </cfRule>
  </conditionalFormatting>
  <conditionalFormatting sqref="S22:V24">
    <cfRule type="cellIs" dxfId="125" priority="125" operator="equal">
      <formula>0</formula>
    </cfRule>
  </conditionalFormatting>
  <conditionalFormatting sqref="S15:V17">
    <cfRule type="cellIs" dxfId="124" priority="124" operator="equal">
      <formula>0</formula>
    </cfRule>
  </conditionalFormatting>
  <conditionalFormatting sqref="S10:V11">
    <cfRule type="cellIs" dxfId="123" priority="123" operator="equal">
      <formula>0</formula>
    </cfRule>
  </conditionalFormatting>
  <conditionalFormatting sqref="S4:V6">
    <cfRule type="cellIs" dxfId="122" priority="122" operator="equal">
      <formula>0</formula>
    </cfRule>
  </conditionalFormatting>
  <conditionalFormatting sqref="T7:V7">
    <cfRule type="cellIs" dxfId="121" priority="121" operator="equal">
      <formula>0</formula>
    </cfRule>
  </conditionalFormatting>
  <conditionalFormatting sqref="S12">
    <cfRule type="cellIs" dxfId="120" priority="120" operator="equal">
      <formula>0</formula>
    </cfRule>
  </conditionalFormatting>
  <conditionalFormatting sqref="T12:V12">
    <cfRule type="cellIs" dxfId="119" priority="119" operator="equal">
      <formula>0</formula>
    </cfRule>
  </conditionalFormatting>
  <conditionalFormatting sqref="S18">
    <cfRule type="cellIs" dxfId="118" priority="118" operator="equal">
      <formula>0</formula>
    </cfRule>
  </conditionalFormatting>
  <conditionalFormatting sqref="T18:V18">
    <cfRule type="cellIs" dxfId="117" priority="117" operator="equal">
      <formula>0</formula>
    </cfRule>
  </conditionalFormatting>
  <conditionalFormatting sqref="S25">
    <cfRule type="cellIs" dxfId="116" priority="116" operator="equal">
      <formula>0</formula>
    </cfRule>
  </conditionalFormatting>
  <conditionalFormatting sqref="T25:V25">
    <cfRule type="cellIs" dxfId="115" priority="115" operator="equal">
      <formula>0</formula>
    </cfRule>
  </conditionalFormatting>
  <conditionalFormatting sqref="S31">
    <cfRule type="cellIs" dxfId="114" priority="114" operator="equal">
      <formula>0</formula>
    </cfRule>
  </conditionalFormatting>
  <conditionalFormatting sqref="T31:V31">
    <cfRule type="cellIs" dxfId="113" priority="113" operator="equal">
      <formula>0</formula>
    </cfRule>
  </conditionalFormatting>
  <conditionalFormatting sqref="W7 W30:Z30 W8:Z9 W13:Z14 W19:Z20 W26:Z27">
    <cfRule type="cellIs" dxfId="112" priority="112" operator="equal">
      <formula>0</formula>
    </cfRule>
  </conditionalFormatting>
  <conditionalFormatting sqref="W28:Z29">
    <cfRule type="cellIs" dxfId="111" priority="111" operator="equal">
      <formula>0</formula>
    </cfRule>
  </conditionalFormatting>
  <conditionalFormatting sqref="W21:Z21">
    <cfRule type="cellIs" dxfId="110" priority="110" operator="equal">
      <formula>0</formula>
    </cfRule>
  </conditionalFormatting>
  <conditionalFormatting sqref="W22:Z24">
    <cfRule type="cellIs" dxfId="109" priority="109" operator="equal">
      <formula>0</formula>
    </cfRule>
  </conditionalFormatting>
  <conditionalFormatting sqref="W15:Z17">
    <cfRule type="cellIs" dxfId="108" priority="108" operator="equal">
      <formula>0</formula>
    </cfRule>
  </conditionalFormatting>
  <conditionalFormatting sqref="W10:Z11">
    <cfRule type="cellIs" dxfId="107" priority="107" operator="equal">
      <formula>0</formula>
    </cfRule>
  </conditionalFormatting>
  <conditionalFormatting sqref="W4:Z6">
    <cfRule type="cellIs" dxfId="106" priority="106" operator="equal">
      <formula>0</formula>
    </cfRule>
  </conditionalFormatting>
  <conditionalFormatting sqref="X7:Z7">
    <cfRule type="cellIs" dxfId="105" priority="105" operator="equal">
      <formula>0</formula>
    </cfRule>
  </conditionalFormatting>
  <conditionalFormatting sqref="W12">
    <cfRule type="cellIs" dxfId="104" priority="104" operator="equal">
      <formula>0</formula>
    </cfRule>
  </conditionalFormatting>
  <conditionalFormatting sqref="X12:Z12">
    <cfRule type="cellIs" dxfId="103" priority="103" operator="equal">
      <formula>0</formula>
    </cfRule>
  </conditionalFormatting>
  <conditionalFormatting sqref="W18">
    <cfRule type="cellIs" dxfId="102" priority="102" operator="equal">
      <formula>0</formula>
    </cfRule>
  </conditionalFormatting>
  <conditionalFormatting sqref="X18:Z18">
    <cfRule type="cellIs" dxfId="101" priority="101" operator="equal">
      <formula>0</formula>
    </cfRule>
  </conditionalFormatting>
  <conditionalFormatting sqref="W25">
    <cfRule type="cellIs" dxfId="100" priority="100" operator="equal">
      <formula>0</formula>
    </cfRule>
  </conditionalFormatting>
  <conditionalFormatting sqref="X25:Z25">
    <cfRule type="cellIs" dxfId="99" priority="99" operator="equal">
      <formula>0</formula>
    </cfRule>
  </conditionalFormatting>
  <conditionalFormatting sqref="W31">
    <cfRule type="cellIs" dxfId="98" priority="98" operator="equal">
      <formula>0</formula>
    </cfRule>
  </conditionalFormatting>
  <conditionalFormatting sqref="X31:Z31">
    <cfRule type="cellIs" dxfId="97" priority="97" operator="equal">
      <formula>0</formula>
    </cfRule>
  </conditionalFormatting>
  <conditionalFormatting sqref="AA7 AA30:AD30 AA8:AD9 AA13:AD14 AA19:AD20 AA26:AD27">
    <cfRule type="cellIs" dxfId="96" priority="96" operator="equal">
      <formula>0</formula>
    </cfRule>
  </conditionalFormatting>
  <conditionalFormatting sqref="AA28:AD29">
    <cfRule type="cellIs" dxfId="95" priority="95" operator="equal">
      <formula>0</formula>
    </cfRule>
  </conditionalFormatting>
  <conditionalFormatting sqref="AA21:AD21">
    <cfRule type="cellIs" dxfId="94" priority="94" operator="equal">
      <formula>0</formula>
    </cfRule>
  </conditionalFormatting>
  <conditionalFormatting sqref="AA22:AD24">
    <cfRule type="cellIs" dxfId="93" priority="93" operator="equal">
      <formula>0</formula>
    </cfRule>
  </conditionalFormatting>
  <conditionalFormatting sqref="AA15:AD17">
    <cfRule type="cellIs" dxfId="92" priority="92" operator="equal">
      <formula>0</formula>
    </cfRule>
  </conditionalFormatting>
  <conditionalFormatting sqref="AA10:AD11">
    <cfRule type="cellIs" dxfId="91" priority="91" operator="equal">
      <formula>0</formula>
    </cfRule>
  </conditionalFormatting>
  <conditionalFormatting sqref="AA4:AD6">
    <cfRule type="cellIs" dxfId="90" priority="90" operator="equal">
      <formula>0</formula>
    </cfRule>
  </conditionalFormatting>
  <conditionalFormatting sqref="AB7:AD7">
    <cfRule type="cellIs" dxfId="89" priority="89" operator="equal">
      <formula>0</formula>
    </cfRule>
  </conditionalFormatting>
  <conditionalFormatting sqref="AA12">
    <cfRule type="cellIs" dxfId="88" priority="88" operator="equal">
      <formula>0</formula>
    </cfRule>
  </conditionalFormatting>
  <conditionalFormatting sqref="AB12:AD12">
    <cfRule type="cellIs" dxfId="87" priority="87" operator="equal">
      <formula>0</formula>
    </cfRule>
  </conditionalFormatting>
  <conditionalFormatting sqref="AA18">
    <cfRule type="cellIs" dxfId="86" priority="86" operator="equal">
      <formula>0</formula>
    </cfRule>
  </conditionalFormatting>
  <conditionalFormatting sqref="AB18:AD18">
    <cfRule type="cellIs" dxfId="85" priority="85" operator="equal">
      <formula>0</formula>
    </cfRule>
  </conditionalFormatting>
  <conditionalFormatting sqref="AA25">
    <cfRule type="cellIs" dxfId="84" priority="84" operator="equal">
      <formula>0</formula>
    </cfRule>
  </conditionalFormatting>
  <conditionalFormatting sqref="AB25:AD25">
    <cfRule type="cellIs" dxfId="83" priority="83" operator="equal">
      <formula>0</formula>
    </cfRule>
  </conditionalFormatting>
  <conditionalFormatting sqref="AA31">
    <cfRule type="cellIs" dxfId="82" priority="82" operator="equal">
      <formula>0</formula>
    </cfRule>
  </conditionalFormatting>
  <conditionalFormatting sqref="AB31:AD31">
    <cfRule type="cellIs" dxfId="81" priority="81" operator="equal">
      <formula>0</formula>
    </cfRule>
  </conditionalFormatting>
  <conditionalFormatting sqref="AE7 AE30:AH30 AE8:AH9 AE13:AH14 AE19:AH20 AE26:AH27">
    <cfRule type="cellIs" dxfId="80" priority="80" operator="equal">
      <formula>0</formula>
    </cfRule>
  </conditionalFormatting>
  <conditionalFormatting sqref="AE28:AH29">
    <cfRule type="cellIs" dxfId="79" priority="79" operator="equal">
      <formula>0</formula>
    </cfRule>
  </conditionalFormatting>
  <conditionalFormatting sqref="AE21:AH21">
    <cfRule type="cellIs" dxfId="78" priority="78" operator="equal">
      <formula>0</formula>
    </cfRule>
  </conditionalFormatting>
  <conditionalFormatting sqref="AE22:AH24">
    <cfRule type="cellIs" dxfId="77" priority="77" operator="equal">
      <formula>0</formula>
    </cfRule>
  </conditionalFormatting>
  <conditionalFormatting sqref="AE15:AH17">
    <cfRule type="cellIs" dxfId="76" priority="76" operator="equal">
      <formula>0</formula>
    </cfRule>
  </conditionalFormatting>
  <conditionalFormatting sqref="AE10:AH11">
    <cfRule type="cellIs" dxfId="75" priority="75" operator="equal">
      <formula>0</formula>
    </cfRule>
  </conditionalFormatting>
  <conditionalFormatting sqref="AE4:AH6">
    <cfRule type="cellIs" dxfId="74" priority="74" operator="equal">
      <formula>0</formula>
    </cfRule>
  </conditionalFormatting>
  <conditionalFormatting sqref="AF7:AH7">
    <cfRule type="cellIs" dxfId="73" priority="73" operator="equal">
      <formula>0</formula>
    </cfRule>
  </conditionalFormatting>
  <conditionalFormatting sqref="AE12">
    <cfRule type="cellIs" dxfId="72" priority="72" operator="equal">
      <formula>0</formula>
    </cfRule>
  </conditionalFormatting>
  <conditionalFormatting sqref="AF12:AH12">
    <cfRule type="cellIs" dxfId="71" priority="71" operator="equal">
      <formula>0</formula>
    </cfRule>
  </conditionalFormatting>
  <conditionalFormatting sqref="AE18">
    <cfRule type="cellIs" dxfId="70" priority="70" operator="equal">
      <formula>0</formula>
    </cfRule>
  </conditionalFormatting>
  <conditionalFormatting sqref="AF18:AH18">
    <cfRule type="cellIs" dxfId="69" priority="69" operator="equal">
      <formula>0</formula>
    </cfRule>
  </conditionalFormatting>
  <conditionalFormatting sqref="AE25">
    <cfRule type="cellIs" dxfId="68" priority="68" operator="equal">
      <formula>0</formula>
    </cfRule>
  </conditionalFormatting>
  <conditionalFormatting sqref="AF25:AH25">
    <cfRule type="cellIs" dxfId="67" priority="67" operator="equal">
      <formula>0</formula>
    </cfRule>
  </conditionalFormatting>
  <conditionalFormatting sqref="AE31">
    <cfRule type="cellIs" dxfId="66" priority="66" operator="equal">
      <formula>0</formula>
    </cfRule>
  </conditionalFormatting>
  <conditionalFormatting sqref="AF31:AH31">
    <cfRule type="cellIs" dxfId="65" priority="65" operator="equal">
      <formula>0</formula>
    </cfRule>
  </conditionalFormatting>
  <conditionalFormatting sqref="AI7 AI30:AL30 AI8:AL9 AI13:AL14 AI19:AL20 AI26:AL27">
    <cfRule type="cellIs" dxfId="64" priority="64" operator="equal">
      <formula>0</formula>
    </cfRule>
  </conditionalFormatting>
  <conditionalFormatting sqref="AI28:AL29">
    <cfRule type="cellIs" dxfId="63" priority="63" operator="equal">
      <formula>0</formula>
    </cfRule>
  </conditionalFormatting>
  <conditionalFormatting sqref="AI21:AL21">
    <cfRule type="cellIs" dxfId="62" priority="62" operator="equal">
      <formula>0</formula>
    </cfRule>
  </conditionalFormatting>
  <conditionalFormatting sqref="AI22:AL24">
    <cfRule type="cellIs" dxfId="61" priority="61" operator="equal">
      <formula>0</formula>
    </cfRule>
  </conditionalFormatting>
  <conditionalFormatting sqref="AI15:AL17">
    <cfRule type="cellIs" dxfId="60" priority="60" operator="equal">
      <formula>0</formula>
    </cfRule>
  </conditionalFormatting>
  <conditionalFormatting sqref="AI10:AL11">
    <cfRule type="cellIs" dxfId="59" priority="59" operator="equal">
      <formula>0</formula>
    </cfRule>
  </conditionalFormatting>
  <conditionalFormatting sqref="AI4:AL6">
    <cfRule type="cellIs" dxfId="58" priority="58" operator="equal">
      <formula>0</formula>
    </cfRule>
  </conditionalFormatting>
  <conditionalFormatting sqref="AJ7:AL7">
    <cfRule type="cellIs" dxfId="57" priority="57" operator="equal">
      <formula>0</formula>
    </cfRule>
  </conditionalFormatting>
  <conditionalFormatting sqref="AI12">
    <cfRule type="cellIs" dxfId="56" priority="56" operator="equal">
      <formula>0</formula>
    </cfRule>
  </conditionalFormatting>
  <conditionalFormatting sqref="AJ12:AL12">
    <cfRule type="cellIs" dxfId="55" priority="55" operator="equal">
      <formula>0</formula>
    </cfRule>
  </conditionalFormatting>
  <conditionalFormatting sqref="AI18">
    <cfRule type="cellIs" dxfId="54" priority="54" operator="equal">
      <formula>0</formula>
    </cfRule>
  </conditionalFormatting>
  <conditionalFormatting sqref="AJ18:AL18">
    <cfRule type="cellIs" dxfId="53" priority="53" operator="equal">
      <formula>0</formula>
    </cfRule>
  </conditionalFormatting>
  <conditionalFormatting sqref="AI25">
    <cfRule type="cellIs" dxfId="52" priority="52" operator="equal">
      <formula>0</formula>
    </cfRule>
  </conditionalFormatting>
  <conditionalFormatting sqref="AJ25:AL25">
    <cfRule type="cellIs" dxfId="51" priority="51" operator="equal">
      <formula>0</formula>
    </cfRule>
  </conditionalFormatting>
  <conditionalFormatting sqref="AI31">
    <cfRule type="cellIs" dxfId="50" priority="50" operator="equal">
      <formula>0</formula>
    </cfRule>
  </conditionalFormatting>
  <conditionalFormatting sqref="AJ31:AL31">
    <cfRule type="cellIs" dxfId="49" priority="49" operator="equal">
      <formula>0</formula>
    </cfRule>
  </conditionalFormatting>
  <conditionalFormatting sqref="AM7 AM30:AP30 AM8:AP9 AM13:AP14 AM19:AP20 AM26:AP27">
    <cfRule type="cellIs" dxfId="48" priority="48" operator="equal">
      <formula>0</formula>
    </cfRule>
  </conditionalFormatting>
  <conditionalFormatting sqref="AM28:AP29">
    <cfRule type="cellIs" dxfId="47" priority="47" operator="equal">
      <formula>0</formula>
    </cfRule>
  </conditionalFormatting>
  <conditionalFormatting sqref="AM21:AP21">
    <cfRule type="cellIs" dxfId="46" priority="46" operator="equal">
      <formula>0</formula>
    </cfRule>
  </conditionalFormatting>
  <conditionalFormatting sqref="AM22:AP24">
    <cfRule type="cellIs" dxfId="45" priority="45" operator="equal">
      <formula>0</formula>
    </cfRule>
  </conditionalFormatting>
  <conditionalFormatting sqref="AM15:AP17">
    <cfRule type="cellIs" dxfId="44" priority="44" operator="equal">
      <formula>0</formula>
    </cfRule>
  </conditionalFormatting>
  <conditionalFormatting sqref="AM10:AP11">
    <cfRule type="cellIs" dxfId="43" priority="43" operator="equal">
      <formula>0</formula>
    </cfRule>
  </conditionalFormatting>
  <conditionalFormatting sqref="AM4:AP6">
    <cfRule type="cellIs" dxfId="42" priority="42" operator="equal">
      <formula>0</formula>
    </cfRule>
  </conditionalFormatting>
  <conditionalFormatting sqref="AN7:AP7">
    <cfRule type="cellIs" dxfId="41" priority="41" operator="equal">
      <formula>0</formula>
    </cfRule>
  </conditionalFormatting>
  <conditionalFormatting sqref="AM12">
    <cfRule type="cellIs" dxfId="40" priority="40" operator="equal">
      <formula>0</formula>
    </cfRule>
  </conditionalFormatting>
  <conditionalFormatting sqref="AN12:AP12">
    <cfRule type="cellIs" dxfId="39" priority="39" operator="equal">
      <formula>0</formula>
    </cfRule>
  </conditionalFormatting>
  <conditionalFormatting sqref="AM18">
    <cfRule type="cellIs" dxfId="38" priority="38" operator="equal">
      <formula>0</formula>
    </cfRule>
  </conditionalFormatting>
  <conditionalFormatting sqref="AN18:AP18">
    <cfRule type="cellIs" dxfId="37" priority="37" operator="equal">
      <formula>0</formula>
    </cfRule>
  </conditionalFormatting>
  <conditionalFormatting sqref="AM25">
    <cfRule type="cellIs" dxfId="36" priority="36" operator="equal">
      <formula>0</formula>
    </cfRule>
  </conditionalFormatting>
  <conditionalFormatting sqref="AN25:AP25">
    <cfRule type="cellIs" dxfId="35" priority="35" operator="equal">
      <formula>0</formula>
    </cfRule>
  </conditionalFormatting>
  <conditionalFormatting sqref="AM31">
    <cfRule type="cellIs" dxfId="34" priority="34" operator="equal">
      <formula>0</formula>
    </cfRule>
  </conditionalFormatting>
  <conditionalFormatting sqref="AN31:AP31">
    <cfRule type="cellIs" dxfId="33" priority="33" operator="equal">
      <formula>0</formula>
    </cfRule>
  </conditionalFormatting>
  <conditionalFormatting sqref="AQ7 AQ30:AT30 AQ8:AT9 AQ13:AT14 AQ19:AT20 AQ26:AT27">
    <cfRule type="cellIs" dxfId="32" priority="32" operator="equal">
      <formula>0</formula>
    </cfRule>
  </conditionalFormatting>
  <conditionalFormatting sqref="AQ28:AT29">
    <cfRule type="cellIs" dxfId="31" priority="31" operator="equal">
      <formula>0</formula>
    </cfRule>
  </conditionalFormatting>
  <conditionalFormatting sqref="AQ21:AT21">
    <cfRule type="cellIs" dxfId="30" priority="30" operator="equal">
      <formula>0</formula>
    </cfRule>
  </conditionalFormatting>
  <conditionalFormatting sqref="AQ22:AT24">
    <cfRule type="cellIs" dxfId="29" priority="29" operator="equal">
      <formula>0</formula>
    </cfRule>
  </conditionalFormatting>
  <conditionalFormatting sqref="AQ15:AT17">
    <cfRule type="cellIs" dxfId="28" priority="28" operator="equal">
      <formula>0</formula>
    </cfRule>
  </conditionalFormatting>
  <conditionalFormatting sqref="AQ10:AT11">
    <cfRule type="cellIs" dxfId="27" priority="27" operator="equal">
      <formula>0</formula>
    </cfRule>
  </conditionalFormatting>
  <conditionalFormatting sqref="AQ4:AT6">
    <cfRule type="cellIs" dxfId="26" priority="26" operator="equal">
      <formula>0</formula>
    </cfRule>
  </conditionalFormatting>
  <conditionalFormatting sqref="AR7:AT7">
    <cfRule type="cellIs" dxfId="25" priority="25" operator="equal">
      <formula>0</formula>
    </cfRule>
  </conditionalFormatting>
  <conditionalFormatting sqref="AQ12">
    <cfRule type="cellIs" dxfId="24" priority="24" operator="equal">
      <formula>0</formula>
    </cfRule>
  </conditionalFormatting>
  <conditionalFormatting sqref="AR12:AT12">
    <cfRule type="cellIs" dxfId="23" priority="23" operator="equal">
      <formula>0</formula>
    </cfRule>
  </conditionalFormatting>
  <conditionalFormatting sqref="AQ18">
    <cfRule type="cellIs" dxfId="22" priority="22" operator="equal">
      <formula>0</formula>
    </cfRule>
  </conditionalFormatting>
  <conditionalFormatting sqref="AR18:AT18">
    <cfRule type="cellIs" dxfId="21" priority="21" operator="equal">
      <formula>0</formula>
    </cfRule>
  </conditionalFormatting>
  <conditionalFormatting sqref="AQ25">
    <cfRule type="cellIs" dxfId="20" priority="20" operator="equal">
      <formula>0</formula>
    </cfRule>
  </conditionalFormatting>
  <conditionalFormatting sqref="AR25:AT25">
    <cfRule type="cellIs" dxfId="19" priority="19" operator="equal">
      <formula>0</formula>
    </cfRule>
  </conditionalFormatting>
  <conditionalFormatting sqref="AQ31">
    <cfRule type="cellIs" dxfId="18" priority="18" operator="equal">
      <formula>0</formula>
    </cfRule>
  </conditionalFormatting>
  <conditionalFormatting sqref="AR31:AT31">
    <cfRule type="cellIs" dxfId="17" priority="17" operator="equal">
      <formula>0</formula>
    </cfRule>
  </conditionalFormatting>
  <conditionalFormatting sqref="AU7 AU30:AX30 AU8:AX9 AU13:AX14 AU19:AX20 AU26:AX27">
    <cfRule type="cellIs" dxfId="16" priority="16" operator="equal">
      <formula>0</formula>
    </cfRule>
  </conditionalFormatting>
  <conditionalFormatting sqref="AU28:AX29">
    <cfRule type="cellIs" dxfId="15" priority="15" operator="equal">
      <formula>0</formula>
    </cfRule>
  </conditionalFormatting>
  <conditionalFormatting sqref="AU21:AX21">
    <cfRule type="cellIs" dxfId="14" priority="14" operator="equal">
      <formula>0</formula>
    </cfRule>
  </conditionalFormatting>
  <conditionalFormatting sqref="AU22:AX24">
    <cfRule type="cellIs" dxfId="13" priority="13" operator="equal">
      <formula>0</formula>
    </cfRule>
  </conditionalFormatting>
  <conditionalFormatting sqref="AU15:AX17">
    <cfRule type="cellIs" dxfId="12" priority="12" operator="equal">
      <formula>0</formula>
    </cfRule>
  </conditionalFormatting>
  <conditionalFormatting sqref="AU10:AX11">
    <cfRule type="cellIs" dxfId="11" priority="11" operator="equal">
      <formula>0</formula>
    </cfRule>
  </conditionalFormatting>
  <conditionalFormatting sqref="AU4:AX6">
    <cfRule type="cellIs" dxfId="10" priority="10" operator="equal">
      <formula>0</formula>
    </cfRule>
  </conditionalFormatting>
  <conditionalFormatting sqref="AV7:AX7">
    <cfRule type="cellIs" dxfId="9" priority="9" operator="equal">
      <formula>0</formula>
    </cfRule>
  </conditionalFormatting>
  <conditionalFormatting sqref="AU12">
    <cfRule type="cellIs" dxfId="8" priority="8" operator="equal">
      <formula>0</formula>
    </cfRule>
  </conditionalFormatting>
  <conditionalFormatting sqref="AV12:AX12">
    <cfRule type="cellIs" dxfId="7" priority="7" operator="equal">
      <formula>0</formula>
    </cfRule>
  </conditionalFormatting>
  <conditionalFormatting sqref="AU18">
    <cfRule type="cellIs" dxfId="6" priority="6" operator="equal">
      <formula>0</formula>
    </cfRule>
  </conditionalFormatting>
  <conditionalFormatting sqref="AV18:AX18">
    <cfRule type="cellIs" dxfId="5" priority="5" operator="equal">
      <formula>0</formula>
    </cfRule>
  </conditionalFormatting>
  <conditionalFormatting sqref="AU25">
    <cfRule type="cellIs" dxfId="4" priority="4" operator="equal">
      <formula>0</formula>
    </cfRule>
  </conditionalFormatting>
  <conditionalFormatting sqref="AV25:AX25">
    <cfRule type="cellIs" dxfId="3" priority="3" operator="equal">
      <formula>0</formula>
    </cfRule>
  </conditionalFormatting>
  <conditionalFormatting sqref="AU31">
    <cfRule type="cellIs" dxfId="2" priority="2" operator="equal">
      <formula>0</formula>
    </cfRule>
  </conditionalFormatting>
  <conditionalFormatting sqref="AV31:AX31">
    <cfRule type="cellIs" dxfId="1" priority="1" operator="equal">
      <formula>0</formula>
    </cfRule>
  </conditionalFormatting>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Y121"/>
  <sheetViews>
    <sheetView tabSelected="1" topLeftCell="B51" zoomScale="97" zoomScaleNormal="90" workbookViewId="0">
      <selection activeCell="U53" sqref="U53"/>
    </sheetView>
  </sheetViews>
  <sheetFormatPr baseColWidth="10" defaultColWidth="11.42578125" defaultRowHeight="15" x14ac:dyDescent="0.25"/>
  <cols>
    <col min="1" max="1" width="2.140625" style="1" customWidth="1"/>
    <col min="2" max="2" width="24.28515625" style="1" customWidth="1"/>
    <col min="3" max="3" width="55.7109375" style="1" customWidth="1"/>
    <col min="4" max="4" width="3.28515625" style="1" bestFit="1" customWidth="1"/>
    <col min="5" max="5" width="15.140625" style="1" bestFit="1" customWidth="1"/>
    <col min="6" max="8" width="3.28515625" style="1" bestFit="1" customWidth="1"/>
    <col min="9" max="9" width="14.140625" style="1" bestFit="1" customWidth="1"/>
    <col min="10" max="12" width="3.28515625" style="1" bestFit="1" customWidth="1"/>
    <col min="13" max="13" width="15.140625" style="1" bestFit="1" customWidth="1"/>
    <col min="14" max="16" width="3.28515625" style="1" bestFit="1" customWidth="1"/>
    <col min="17" max="17" width="15.140625" style="1" bestFit="1" customWidth="1"/>
    <col min="18" max="20" width="3.28515625" style="1" bestFit="1" customWidth="1"/>
    <col min="21" max="21" width="15.140625" style="1" bestFit="1" customWidth="1"/>
    <col min="22" max="24" width="3.28515625" style="1" bestFit="1" customWidth="1"/>
    <col min="25" max="25" width="15.140625" style="1" bestFit="1" customWidth="1"/>
    <col min="26" max="28" width="3.28515625" style="1" bestFit="1" customWidth="1"/>
    <col min="29" max="29" width="15.140625" style="1" bestFit="1" customWidth="1"/>
    <col min="30" max="32" width="3.28515625" style="1" bestFit="1" customWidth="1"/>
    <col min="33" max="33" width="15.140625" style="1" bestFit="1" customWidth="1"/>
    <col min="34" max="36" width="3.28515625" style="1" bestFit="1" customWidth="1"/>
    <col min="37" max="37" width="15.140625" style="1" bestFit="1" customWidth="1"/>
    <col min="38" max="40" width="3.28515625" style="1" bestFit="1" customWidth="1"/>
    <col min="41" max="41" width="15.140625" style="1" bestFit="1" customWidth="1"/>
    <col min="42" max="44" width="3.28515625" style="1" bestFit="1" customWidth="1"/>
    <col min="45" max="45" width="15.140625" style="1" bestFit="1" customWidth="1"/>
    <col min="46" max="48" width="3.28515625" style="1" bestFit="1" customWidth="1"/>
    <col min="49" max="49" width="15.140625" style="1" bestFit="1" customWidth="1"/>
    <col min="50" max="51" width="3.28515625" style="1" bestFit="1" customWidth="1"/>
    <col min="52" max="16384" width="11.42578125" style="1"/>
  </cols>
  <sheetData>
    <row r="1" spans="2:51" ht="21" x14ac:dyDescent="0.25">
      <c r="M1" s="2"/>
      <c r="N1" s="2"/>
      <c r="O1" s="2"/>
      <c r="P1" s="2"/>
    </row>
    <row r="2" spans="2:51" ht="28.5" x14ac:dyDescent="0.25">
      <c r="B2" s="80" t="s">
        <v>30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row>
    <row r="3" spans="2:51" x14ac:dyDescent="0.25">
      <c r="B3" s="3"/>
      <c r="C3" s="4"/>
      <c r="D3" s="4"/>
      <c r="E3" s="4"/>
      <c r="F3" s="4"/>
      <c r="G3" s="4"/>
      <c r="H3" s="4"/>
      <c r="AX3" s="5"/>
    </row>
    <row r="4" spans="2:51" x14ac:dyDescent="0.25">
      <c r="B4" s="38" t="s">
        <v>31</v>
      </c>
      <c r="C4" s="38" t="s">
        <v>1</v>
      </c>
      <c r="D4" s="81">
        <v>2021</v>
      </c>
      <c r="E4" s="81"/>
      <c r="F4" s="81"/>
      <c r="G4" s="81"/>
      <c r="H4" s="81">
        <v>2022</v>
      </c>
      <c r="I4" s="81"/>
      <c r="J4" s="81"/>
      <c r="K4" s="81"/>
      <c r="L4" s="81">
        <v>2023</v>
      </c>
      <c r="M4" s="81"/>
      <c r="N4" s="81"/>
      <c r="O4" s="81"/>
      <c r="P4" s="81">
        <v>2024</v>
      </c>
      <c r="Q4" s="81"/>
      <c r="R4" s="81"/>
      <c r="S4" s="81"/>
      <c r="T4" s="81">
        <v>2025</v>
      </c>
      <c r="U4" s="81"/>
      <c r="V4" s="81"/>
      <c r="W4" s="81"/>
      <c r="X4" s="81">
        <v>2026</v>
      </c>
      <c r="Y4" s="81"/>
      <c r="Z4" s="81"/>
      <c r="AA4" s="81"/>
      <c r="AB4" s="81">
        <v>2027</v>
      </c>
      <c r="AC4" s="81"/>
      <c r="AD4" s="81"/>
      <c r="AE4" s="81"/>
      <c r="AF4" s="81">
        <v>2028</v>
      </c>
      <c r="AG4" s="81"/>
      <c r="AH4" s="81"/>
      <c r="AI4" s="81"/>
      <c r="AJ4" s="81">
        <v>2029</v>
      </c>
      <c r="AK4" s="81"/>
      <c r="AL4" s="81"/>
      <c r="AM4" s="81"/>
      <c r="AN4" s="81">
        <v>2030</v>
      </c>
      <c r="AO4" s="81"/>
      <c r="AP4" s="81"/>
      <c r="AQ4" s="81"/>
      <c r="AR4" s="81">
        <v>2031</v>
      </c>
      <c r="AS4" s="81"/>
      <c r="AT4" s="81"/>
      <c r="AU4" s="81"/>
      <c r="AV4" s="81">
        <v>2032</v>
      </c>
      <c r="AW4" s="81"/>
      <c r="AX4" s="81"/>
      <c r="AY4" s="81"/>
    </row>
    <row r="5" spans="2:51" ht="69" x14ac:dyDescent="0.25">
      <c r="B5" s="38" t="s">
        <v>32</v>
      </c>
      <c r="C5" s="39" t="s">
        <v>33</v>
      </c>
      <c r="D5" s="7" t="s">
        <v>2</v>
      </c>
      <c r="E5" s="7" t="s">
        <v>3</v>
      </c>
      <c r="F5" s="7" t="s">
        <v>4</v>
      </c>
      <c r="G5" s="7" t="s">
        <v>5</v>
      </c>
      <c r="H5" s="7" t="s">
        <v>2</v>
      </c>
      <c r="I5" s="7" t="s">
        <v>3</v>
      </c>
      <c r="J5" s="7" t="s">
        <v>4</v>
      </c>
      <c r="K5" s="7" t="s">
        <v>5</v>
      </c>
      <c r="L5" s="7" t="s">
        <v>2</v>
      </c>
      <c r="M5" s="7" t="s">
        <v>3</v>
      </c>
      <c r="N5" s="7" t="s">
        <v>4</v>
      </c>
      <c r="O5" s="7" t="s">
        <v>5</v>
      </c>
      <c r="P5" s="7" t="s">
        <v>2</v>
      </c>
      <c r="Q5" s="7" t="s">
        <v>3</v>
      </c>
      <c r="R5" s="7" t="s">
        <v>4</v>
      </c>
      <c r="S5" s="7" t="s">
        <v>5</v>
      </c>
      <c r="T5" s="7" t="s">
        <v>2</v>
      </c>
      <c r="U5" s="7" t="s">
        <v>3</v>
      </c>
      <c r="V5" s="7" t="s">
        <v>4</v>
      </c>
      <c r="W5" s="7" t="s">
        <v>5</v>
      </c>
      <c r="X5" s="7" t="s">
        <v>2</v>
      </c>
      <c r="Y5" s="7" t="s">
        <v>3</v>
      </c>
      <c r="Z5" s="7" t="s">
        <v>4</v>
      </c>
      <c r="AA5" s="7" t="s">
        <v>5</v>
      </c>
      <c r="AB5" s="7" t="s">
        <v>2</v>
      </c>
      <c r="AC5" s="7" t="s">
        <v>3</v>
      </c>
      <c r="AD5" s="7" t="s">
        <v>4</v>
      </c>
      <c r="AE5" s="7" t="s">
        <v>5</v>
      </c>
      <c r="AF5" s="7" t="s">
        <v>2</v>
      </c>
      <c r="AG5" s="7" t="s">
        <v>3</v>
      </c>
      <c r="AH5" s="7" t="s">
        <v>4</v>
      </c>
      <c r="AI5" s="7" t="s">
        <v>5</v>
      </c>
      <c r="AJ5" s="7" t="s">
        <v>2</v>
      </c>
      <c r="AK5" s="7" t="s">
        <v>3</v>
      </c>
      <c r="AL5" s="7" t="s">
        <v>4</v>
      </c>
      <c r="AM5" s="7" t="s">
        <v>5</v>
      </c>
      <c r="AN5" s="7" t="s">
        <v>2</v>
      </c>
      <c r="AO5" s="7" t="s">
        <v>3</v>
      </c>
      <c r="AP5" s="7" t="s">
        <v>4</v>
      </c>
      <c r="AQ5" s="7" t="s">
        <v>5</v>
      </c>
      <c r="AR5" s="7" t="s">
        <v>2</v>
      </c>
      <c r="AS5" s="7" t="s">
        <v>3</v>
      </c>
      <c r="AT5" s="7" t="s">
        <v>4</v>
      </c>
      <c r="AU5" s="7" t="s">
        <v>5</v>
      </c>
      <c r="AV5" s="7" t="s">
        <v>2</v>
      </c>
      <c r="AW5" s="7" t="s">
        <v>3</v>
      </c>
      <c r="AX5" s="7" t="s">
        <v>4</v>
      </c>
      <c r="AY5" s="7" t="s">
        <v>5</v>
      </c>
    </row>
    <row r="6" spans="2:51" ht="45" x14ac:dyDescent="0.25">
      <c r="B6" s="82" t="str">
        <f>'[2]$ APROVECHAMIENTO'!A3</f>
        <v>Proyecto 1. Desarrollo de los niveles de conocimiento y disciplina para la separación adecuada de residuos en la fuente por parte de los usuarios del servicio público de aseo</v>
      </c>
      <c r="C6" s="68" t="str">
        <f>'[2]$ APROVECHAMIENTO'!A7</f>
        <v>Capacitaciones en centros educativos, espacios comunitarios y propiedades horizontales para aumentar el aprovechamiento de residuos sólidos.</v>
      </c>
      <c r="D6" s="68"/>
      <c r="E6" s="40">
        <v>219911000</v>
      </c>
      <c r="F6" s="40"/>
      <c r="G6" s="40"/>
      <c r="H6" s="40"/>
      <c r="I6" s="40">
        <v>227123000</v>
      </c>
      <c r="J6" s="40"/>
      <c r="K6" s="40"/>
      <c r="L6" s="40"/>
      <c r="M6" s="40">
        <v>234376000</v>
      </c>
      <c r="N6" s="40"/>
      <c r="O6" s="40"/>
      <c r="P6" s="40"/>
      <c r="Q6" s="40">
        <v>241869000</v>
      </c>
      <c r="R6" s="40"/>
      <c r="S6" s="40"/>
      <c r="T6" s="40"/>
      <c r="U6" s="40">
        <v>249517000</v>
      </c>
      <c r="V6" s="40"/>
      <c r="W6" s="40"/>
      <c r="X6" s="40"/>
      <c r="Y6" s="40">
        <v>257332000</v>
      </c>
      <c r="Z6" s="40"/>
      <c r="AA6" s="40"/>
      <c r="AB6" s="40"/>
      <c r="AC6" s="40">
        <v>265273000</v>
      </c>
      <c r="AD6" s="40"/>
      <c r="AE6" s="40"/>
      <c r="AF6" s="40"/>
      <c r="AG6" s="40">
        <v>273331000</v>
      </c>
      <c r="AH6" s="40"/>
      <c r="AI6" s="40"/>
      <c r="AJ6" s="40"/>
      <c r="AK6" s="40">
        <v>281608000</v>
      </c>
      <c r="AL6" s="40"/>
      <c r="AM6" s="40"/>
      <c r="AN6" s="40"/>
      <c r="AO6" s="40">
        <v>290285000</v>
      </c>
      <c r="AP6" s="40"/>
      <c r="AQ6" s="40"/>
      <c r="AR6" s="40"/>
      <c r="AS6" s="40">
        <v>299061000</v>
      </c>
      <c r="AT6" s="40"/>
      <c r="AU6" s="40"/>
      <c r="AV6" s="40"/>
      <c r="AW6" s="40">
        <v>308189000</v>
      </c>
      <c r="AX6" s="40"/>
      <c r="AY6" s="40"/>
    </row>
    <row r="7" spans="2:51" ht="30" x14ac:dyDescent="0.25">
      <c r="B7" s="82"/>
      <c r="C7" s="68" t="str">
        <f>'[2]$ APROVECHAMIENTO'!A22</f>
        <v>Seguimiento del sistema de información de aprovechamiento de residuos sólidos.</v>
      </c>
      <c r="D7" s="68"/>
      <c r="E7" s="40">
        <v>190942681.23154271</v>
      </c>
      <c r="F7" s="40"/>
      <c r="G7" s="40"/>
      <c r="H7" s="40"/>
      <c r="I7" s="40">
        <v>197203894.62678868</v>
      </c>
      <c r="J7" s="40"/>
      <c r="K7" s="40"/>
      <c r="L7" s="40"/>
      <c r="M7" s="40">
        <v>203501721.90008679</v>
      </c>
      <c r="N7" s="40"/>
      <c r="O7" s="40"/>
      <c r="P7" s="40"/>
      <c r="Q7" s="40">
        <v>210007772.6981647</v>
      </c>
      <c r="R7" s="40"/>
      <c r="S7" s="40"/>
      <c r="T7" s="40"/>
      <c r="U7" s="40">
        <v>216647994.38817841</v>
      </c>
      <c r="V7" s="40"/>
      <c r="W7" s="40"/>
      <c r="X7" s="40"/>
      <c r="Y7" s="40">
        <v>223434226.1230832</v>
      </c>
      <c r="Z7" s="40"/>
      <c r="AA7" s="40"/>
      <c r="AB7" s="40"/>
      <c r="AC7" s="40">
        <v>230329165.0872958</v>
      </c>
      <c r="AD7" s="40"/>
      <c r="AE7" s="40"/>
      <c r="AF7" s="40"/>
      <c r="AG7" s="40">
        <v>237325342.85813659</v>
      </c>
      <c r="AH7" s="40"/>
      <c r="AI7" s="40"/>
      <c r="AJ7" s="40"/>
      <c r="AK7" s="40">
        <v>244511891.92254022</v>
      </c>
      <c r="AL7" s="40"/>
      <c r="AM7" s="40"/>
      <c r="AN7" s="40"/>
      <c r="AO7" s="40">
        <v>252045498.82307062</v>
      </c>
      <c r="AP7" s="40"/>
      <c r="AQ7" s="40"/>
      <c r="AR7" s="40"/>
      <c r="AS7" s="40">
        <v>259665471.79800829</v>
      </c>
      <c r="AT7" s="40"/>
      <c r="AU7" s="40"/>
      <c r="AV7" s="40"/>
      <c r="AW7" s="40">
        <v>267591437.04070866</v>
      </c>
      <c r="AX7" s="40"/>
      <c r="AY7" s="40"/>
    </row>
    <row r="8" spans="2:51" ht="45" x14ac:dyDescent="0.25">
      <c r="B8" s="82"/>
      <c r="C8" s="68" t="str">
        <f>'[2]$ APROVECHAMIENTO'!A37</f>
        <v xml:space="preserve">Generación de mesas interinstitucionales para trabajar en la optimización de incentivos y correctivos sobre separación de residuos sólidos. </v>
      </c>
      <c r="D8" s="68"/>
      <c r="E8" s="40">
        <v>95471340.615771353</v>
      </c>
      <c r="F8" s="40"/>
      <c r="G8" s="40"/>
      <c r="H8" s="40"/>
      <c r="I8" s="40">
        <v>98601947.313394338</v>
      </c>
      <c r="J8" s="40"/>
      <c r="K8" s="40"/>
      <c r="L8" s="40"/>
      <c r="M8" s="40">
        <v>101750860.9500434</v>
      </c>
      <c r="N8" s="40"/>
      <c r="O8" s="40"/>
      <c r="P8" s="40"/>
      <c r="Q8" s="40">
        <v>105003886.34908235</v>
      </c>
      <c r="R8" s="40"/>
      <c r="S8" s="40"/>
      <c r="T8" s="40"/>
      <c r="U8" s="40">
        <v>108323997.1940892</v>
      </c>
      <c r="V8" s="40"/>
      <c r="W8" s="40"/>
      <c r="X8" s="40"/>
      <c r="Y8" s="40">
        <v>111717113.0615416</v>
      </c>
      <c r="Z8" s="40"/>
      <c r="AA8" s="40"/>
      <c r="AB8" s="40"/>
      <c r="AC8" s="40">
        <v>115164582.5436479</v>
      </c>
      <c r="AD8" s="40"/>
      <c r="AE8" s="40"/>
      <c r="AF8" s="40"/>
      <c r="AG8" s="40">
        <v>118662671.4290683</v>
      </c>
      <c r="AH8" s="40"/>
      <c r="AI8" s="40"/>
      <c r="AJ8" s="40"/>
      <c r="AK8" s="40">
        <v>122255945.96127011</v>
      </c>
      <c r="AL8" s="40"/>
      <c r="AM8" s="40"/>
      <c r="AN8" s="40"/>
      <c r="AO8" s="40">
        <v>126022749.41153531</v>
      </c>
      <c r="AP8" s="40"/>
      <c r="AQ8" s="40"/>
      <c r="AR8" s="40"/>
      <c r="AS8" s="40">
        <v>129832735.89900415</v>
      </c>
      <c r="AT8" s="40"/>
      <c r="AU8" s="40"/>
      <c r="AV8" s="40"/>
      <c r="AW8" s="40">
        <v>133795718.52035433</v>
      </c>
      <c r="AX8" s="40"/>
      <c r="AY8" s="40"/>
    </row>
    <row r="9" spans="2:51" ht="45" x14ac:dyDescent="0.25">
      <c r="B9" s="82"/>
      <c r="C9" s="68" t="str">
        <f>'[2]$ APROVECHAMIENTO'!A52</f>
        <v>Articular los proyectos de implementación de contenerización con los prestadores del servicio público de aseo en la actividad de aprovechamiento</v>
      </c>
      <c r="D9" s="68"/>
      <c r="E9" s="40">
        <v>0</v>
      </c>
      <c r="F9" s="40"/>
      <c r="G9" s="40"/>
      <c r="H9" s="40"/>
      <c r="I9" s="40">
        <v>0</v>
      </c>
      <c r="J9" s="40"/>
      <c r="K9" s="40"/>
      <c r="L9" s="40"/>
      <c r="M9" s="40">
        <v>0</v>
      </c>
      <c r="N9" s="40"/>
      <c r="O9" s="40"/>
      <c r="P9" s="40"/>
      <c r="Q9" s="40">
        <v>0</v>
      </c>
      <c r="R9" s="40"/>
      <c r="S9" s="40"/>
      <c r="T9" s="40"/>
      <c r="U9" s="40">
        <v>250600061.12313074</v>
      </c>
      <c r="V9" s="40"/>
      <c r="W9" s="40"/>
      <c r="X9" s="40"/>
      <c r="Y9" s="40">
        <v>258449799.55419958</v>
      </c>
      <c r="Z9" s="40"/>
      <c r="AA9" s="40"/>
      <c r="AB9" s="40"/>
      <c r="AC9" s="40">
        <v>266425281.3062993</v>
      </c>
      <c r="AD9" s="40"/>
      <c r="AE9" s="40"/>
      <c r="AF9" s="40"/>
      <c r="AG9" s="40">
        <v>274517867.5402602</v>
      </c>
      <c r="AH9" s="40"/>
      <c r="AI9" s="40"/>
      <c r="AJ9" s="40"/>
      <c r="AK9" s="40">
        <v>282830659.17209536</v>
      </c>
      <c r="AL9" s="40"/>
      <c r="AM9" s="40"/>
      <c r="AN9" s="40"/>
      <c r="AO9" s="40">
        <v>291544897.93106526</v>
      </c>
      <c r="AP9" s="40"/>
      <c r="AQ9" s="40"/>
      <c r="AR9" s="40"/>
      <c r="AS9" s="40">
        <v>300359037.65420771</v>
      </c>
      <c r="AT9" s="40"/>
      <c r="AU9" s="40"/>
      <c r="AV9" s="40"/>
      <c r="AW9" s="40">
        <v>309527123.33111304</v>
      </c>
      <c r="AX9" s="40"/>
      <c r="AY9" s="40"/>
    </row>
    <row r="10" spans="2:51" ht="30" x14ac:dyDescent="0.25">
      <c r="B10" s="82"/>
      <c r="C10" s="68" t="str">
        <f>'[2]$ APROVECHAMIENTO'!A67</f>
        <v>Desarrollar campañas de información, divulgación e implementación del Modelo de Aprovechamiento.</v>
      </c>
      <c r="D10" s="68"/>
      <c r="E10" s="40">
        <v>222766461.43679982</v>
      </c>
      <c r="F10" s="40"/>
      <c r="G10" s="40"/>
      <c r="H10" s="40"/>
      <c r="I10" s="40">
        <v>230071210.3979201</v>
      </c>
      <c r="J10" s="40"/>
      <c r="K10" s="40"/>
      <c r="L10" s="40"/>
      <c r="M10" s="40">
        <v>237418675.55010125</v>
      </c>
      <c r="N10" s="40"/>
      <c r="O10" s="40"/>
      <c r="P10" s="40"/>
      <c r="Q10" s="40">
        <v>245009068.14785883</v>
      </c>
      <c r="R10" s="40"/>
      <c r="S10" s="40"/>
      <c r="T10" s="40"/>
      <c r="U10" s="40">
        <v>252755993.45287484</v>
      </c>
      <c r="V10" s="40"/>
      <c r="W10" s="40"/>
      <c r="X10" s="40"/>
      <c r="Y10" s="40">
        <v>260673263.81026372</v>
      </c>
      <c r="Z10" s="40"/>
      <c r="AA10" s="40"/>
      <c r="AB10" s="40"/>
      <c r="AC10" s="40">
        <v>268717359.26851177</v>
      </c>
      <c r="AD10" s="40"/>
      <c r="AE10" s="40"/>
      <c r="AF10" s="40"/>
      <c r="AG10" s="40">
        <v>276879566.66782606</v>
      </c>
      <c r="AH10" s="40"/>
      <c r="AI10" s="40"/>
      <c r="AJ10" s="40"/>
      <c r="AK10" s="40">
        <v>285263873.90963024</v>
      </c>
      <c r="AL10" s="40"/>
      <c r="AM10" s="40"/>
      <c r="AN10" s="40"/>
      <c r="AO10" s="40">
        <v>294053081.96024907</v>
      </c>
      <c r="AP10" s="40"/>
      <c r="AQ10" s="40"/>
      <c r="AR10" s="40"/>
      <c r="AS10" s="40">
        <v>302943050.43100971</v>
      </c>
      <c r="AT10" s="40"/>
      <c r="AU10" s="40"/>
      <c r="AV10" s="40"/>
      <c r="AW10" s="40">
        <v>312190009.88082677</v>
      </c>
      <c r="AX10" s="40"/>
      <c r="AY10" s="40"/>
    </row>
    <row r="11" spans="2:51" x14ac:dyDescent="0.25">
      <c r="B11" s="83" t="s">
        <v>34</v>
      </c>
      <c r="C11" s="83"/>
      <c r="D11" s="66"/>
      <c r="E11" s="41">
        <f>+SUM(E6:E10)</f>
        <v>729091483.28411388</v>
      </c>
      <c r="F11" s="41"/>
      <c r="G11" s="41"/>
      <c r="H11" s="41"/>
      <c r="I11" s="41">
        <f t="shared" ref="I11:AW11" si="0">+SUM(I6:I10)</f>
        <v>753000052.33810318</v>
      </c>
      <c r="J11" s="41"/>
      <c r="K11" s="41"/>
      <c r="L11" s="41"/>
      <c r="M11" s="41">
        <f t="shared" si="0"/>
        <v>777047258.40023148</v>
      </c>
      <c r="N11" s="41"/>
      <c r="O11" s="41"/>
      <c r="P11" s="41"/>
      <c r="Q11" s="41">
        <f t="shared" si="0"/>
        <v>801889727.19510591</v>
      </c>
      <c r="R11" s="41"/>
      <c r="S11" s="41"/>
      <c r="T11" s="41"/>
      <c r="U11" s="41">
        <f t="shared" si="0"/>
        <v>1077845046.1582732</v>
      </c>
      <c r="V11" s="41"/>
      <c r="W11" s="41"/>
      <c r="X11" s="41"/>
      <c r="Y11" s="41">
        <f t="shared" si="0"/>
        <v>1111606402.549088</v>
      </c>
      <c r="Z11" s="41"/>
      <c r="AA11" s="41"/>
      <c r="AB11" s="41"/>
      <c r="AC11" s="41">
        <f t="shared" si="0"/>
        <v>1145909388.2057548</v>
      </c>
      <c r="AD11" s="41"/>
      <c r="AE11" s="41"/>
      <c r="AF11" s="41"/>
      <c r="AG11" s="41">
        <f t="shared" si="0"/>
        <v>1180716448.4952912</v>
      </c>
      <c r="AH11" s="41"/>
      <c r="AI11" s="41"/>
      <c r="AJ11" s="41"/>
      <c r="AK11" s="41">
        <f t="shared" si="0"/>
        <v>1216470370.9655359</v>
      </c>
      <c r="AL11" s="41"/>
      <c r="AM11" s="41"/>
      <c r="AN11" s="41"/>
      <c r="AO11" s="41">
        <f t="shared" si="0"/>
        <v>1253951228.1259203</v>
      </c>
      <c r="AP11" s="41"/>
      <c r="AQ11" s="41"/>
      <c r="AR11" s="41"/>
      <c r="AS11" s="41">
        <f t="shared" si="0"/>
        <v>1291861295.7822299</v>
      </c>
      <c r="AT11" s="41"/>
      <c r="AU11" s="41"/>
      <c r="AV11" s="41"/>
      <c r="AW11" s="41">
        <f t="shared" si="0"/>
        <v>1331293288.7730029</v>
      </c>
      <c r="AX11" s="41"/>
      <c r="AY11" s="41"/>
    </row>
    <row r="12" spans="2:51" ht="30" x14ac:dyDescent="0.25">
      <c r="B12" s="79" t="str">
        <f>'[2]$ APROVECHAMIENTO'!A80</f>
        <v>Proyecto 2. Estandarización en los métodos y tecnologías para la recolección y transporte de residuos aprovechables</v>
      </c>
      <c r="C12" s="68" t="str">
        <f>'[2]$ APROVECHAMIENTO'!A84</f>
        <v>Levantamiento de las fuentes, modernización para la captura de información</v>
      </c>
      <c r="D12" s="68"/>
      <c r="E12" s="42">
        <v>161566884.11899769</v>
      </c>
      <c r="F12" s="42"/>
      <c r="G12" s="42"/>
      <c r="H12" s="42"/>
      <c r="I12" s="42">
        <v>166864833.91497502</v>
      </c>
      <c r="J12" s="42"/>
      <c r="K12" s="42"/>
      <c r="L12" s="42"/>
      <c r="M12" s="42">
        <v>172193764.68468881</v>
      </c>
      <c r="N12" s="42"/>
      <c r="O12" s="42"/>
      <c r="P12" s="42"/>
      <c r="Q12" s="42">
        <v>0</v>
      </c>
      <c r="R12" s="42"/>
      <c r="S12" s="42"/>
      <c r="T12" s="42"/>
      <c r="U12" s="42">
        <v>0</v>
      </c>
      <c r="V12" s="42"/>
      <c r="W12" s="42"/>
      <c r="X12" s="42"/>
      <c r="Y12" s="42">
        <v>0</v>
      </c>
      <c r="Z12" s="42"/>
      <c r="AA12" s="42"/>
      <c r="AB12" s="42"/>
      <c r="AC12" s="42">
        <v>0</v>
      </c>
      <c r="AD12" s="42"/>
      <c r="AE12" s="42"/>
      <c r="AF12" s="42"/>
      <c r="AG12" s="42">
        <v>0</v>
      </c>
      <c r="AH12" s="42"/>
      <c r="AI12" s="42"/>
      <c r="AJ12" s="42"/>
      <c r="AK12" s="42">
        <v>0</v>
      </c>
      <c r="AL12" s="42"/>
      <c r="AM12" s="42"/>
      <c r="AN12" s="42"/>
      <c r="AO12" s="42">
        <v>0</v>
      </c>
      <c r="AP12" s="42"/>
      <c r="AQ12" s="42"/>
      <c r="AR12" s="42"/>
      <c r="AS12" s="42">
        <v>0</v>
      </c>
      <c r="AT12" s="42"/>
      <c r="AU12" s="42"/>
      <c r="AV12" s="42"/>
      <c r="AW12" s="42">
        <v>0</v>
      </c>
      <c r="AX12" s="42"/>
      <c r="AY12" s="42"/>
    </row>
    <row r="13" spans="2:51" ht="45" x14ac:dyDescent="0.25">
      <c r="B13" s="79"/>
      <c r="C13" s="68" t="str">
        <f>'[2]$ APROVECHAMIENTO'!A99</f>
        <v>Formulación e implementación de los planes de contingencia para la prestación de la actividad de aprovechamiento</v>
      </c>
      <c r="D13" s="68"/>
      <c r="E13" s="42">
        <v>95471340.615771353</v>
      </c>
      <c r="F13" s="42"/>
      <c r="G13" s="42"/>
      <c r="H13" s="42"/>
      <c r="I13" s="42">
        <v>98601947.313394338</v>
      </c>
      <c r="J13" s="42"/>
      <c r="K13" s="42"/>
      <c r="L13" s="42"/>
      <c r="M13" s="42">
        <v>101750860.9500434</v>
      </c>
      <c r="N13" s="42"/>
      <c r="O13" s="42"/>
      <c r="P13" s="42"/>
      <c r="Q13" s="42">
        <v>0</v>
      </c>
      <c r="R13" s="42"/>
      <c r="S13" s="42"/>
      <c r="T13" s="42"/>
      <c r="U13" s="42">
        <v>0</v>
      </c>
      <c r="V13" s="42"/>
      <c r="W13" s="42"/>
      <c r="X13" s="42"/>
      <c r="Y13" s="42">
        <v>0</v>
      </c>
      <c r="Z13" s="42"/>
      <c r="AA13" s="42"/>
      <c r="AB13" s="42"/>
      <c r="AC13" s="42">
        <v>0</v>
      </c>
      <c r="AD13" s="42"/>
      <c r="AE13" s="42"/>
      <c r="AF13" s="42"/>
      <c r="AG13" s="42">
        <v>0</v>
      </c>
      <c r="AH13" s="42"/>
      <c r="AI13" s="42"/>
      <c r="AJ13" s="42"/>
      <c r="AK13" s="42">
        <v>0</v>
      </c>
      <c r="AL13" s="42"/>
      <c r="AM13" s="42"/>
      <c r="AN13" s="42"/>
      <c r="AO13" s="42">
        <v>0</v>
      </c>
      <c r="AP13" s="42"/>
      <c r="AQ13" s="42"/>
      <c r="AR13" s="42"/>
      <c r="AS13" s="42">
        <v>0</v>
      </c>
      <c r="AT13" s="42"/>
      <c r="AU13" s="42"/>
      <c r="AV13" s="42"/>
      <c r="AW13" s="42">
        <v>0</v>
      </c>
      <c r="AX13" s="42"/>
      <c r="AY13" s="42"/>
    </row>
    <row r="14" spans="2:51" ht="45" x14ac:dyDescent="0.25">
      <c r="B14" s="79"/>
      <c r="C14" s="68" t="str">
        <f>'[2]$ APROVECHAMIENTO'!A114</f>
        <v>Mejoramiento y fortalecimiento de la capacidad operativa para el aprovechamiento para dar cumplimiento a la normatividad vigente</v>
      </c>
      <c r="D14" s="68"/>
      <c r="E14" s="42">
        <v>195161062.22337231</v>
      </c>
      <c r="F14" s="42"/>
      <c r="G14" s="42"/>
      <c r="H14" s="42"/>
      <c r="I14" s="42">
        <v>201560600.81339368</v>
      </c>
      <c r="J14" s="42"/>
      <c r="K14" s="42"/>
      <c r="L14" s="42"/>
      <c r="M14" s="42">
        <v>207997562.16969597</v>
      </c>
      <c r="N14" s="42"/>
      <c r="O14" s="42"/>
      <c r="P14" s="42"/>
      <c r="Q14" s="42">
        <v>0</v>
      </c>
      <c r="R14" s="42"/>
      <c r="S14" s="42"/>
      <c r="T14" s="42"/>
      <c r="U14" s="42">
        <v>0</v>
      </c>
      <c r="V14" s="42"/>
      <c r="W14" s="42"/>
      <c r="X14" s="42"/>
      <c r="Y14" s="42">
        <v>0</v>
      </c>
      <c r="Z14" s="42"/>
      <c r="AA14" s="42"/>
      <c r="AB14" s="42"/>
      <c r="AC14" s="42">
        <v>0</v>
      </c>
      <c r="AD14" s="42"/>
      <c r="AE14" s="42"/>
      <c r="AF14" s="42"/>
      <c r="AG14" s="42">
        <v>0</v>
      </c>
      <c r="AH14" s="42"/>
      <c r="AI14" s="42"/>
      <c r="AJ14" s="42"/>
      <c r="AK14" s="42">
        <v>0</v>
      </c>
      <c r="AL14" s="42"/>
      <c r="AM14" s="42"/>
      <c r="AN14" s="42"/>
      <c r="AO14" s="42">
        <v>0</v>
      </c>
      <c r="AP14" s="42"/>
      <c r="AQ14" s="42"/>
      <c r="AR14" s="42"/>
      <c r="AS14" s="42">
        <v>0</v>
      </c>
      <c r="AT14" s="42"/>
      <c r="AU14" s="42"/>
      <c r="AV14" s="42"/>
      <c r="AW14" s="42">
        <v>0</v>
      </c>
      <c r="AX14" s="42"/>
      <c r="AY14" s="42"/>
    </row>
    <row r="15" spans="2:51" ht="45" x14ac:dyDescent="0.25">
      <c r="B15" s="79"/>
      <c r="C15" s="68" t="str">
        <f>'[2]$ APROVECHAMIENTO'!A129</f>
        <v>Transición de las bodegas del Distrito, de un modelo comercial a uno industrial, acorde con la normatividad vigente</v>
      </c>
      <c r="D15" s="68"/>
      <c r="E15" s="42">
        <v>191760741.40429714</v>
      </c>
      <c r="F15" s="42"/>
      <c r="G15" s="42"/>
      <c r="H15" s="42"/>
      <c r="I15" s="42">
        <v>198048779.86180121</v>
      </c>
      <c r="J15" s="42"/>
      <c r="K15" s="42"/>
      <c r="L15" s="42"/>
      <c r="M15" s="42">
        <v>252060759.8444249</v>
      </c>
      <c r="N15" s="42"/>
      <c r="O15" s="42"/>
      <c r="P15" s="42"/>
      <c r="Q15" s="42">
        <v>260119267.12602469</v>
      </c>
      <c r="R15" s="42"/>
      <c r="S15" s="42"/>
      <c r="T15" s="42"/>
      <c r="U15" s="42">
        <v>268343960.79983079</v>
      </c>
      <c r="V15" s="42"/>
      <c r="W15" s="42"/>
      <c r="X15" s="42"/>
      <c r="Y15" s="42">
        <v>194472625.1673823</v>
      </c>
      <c r="Z15" s="42"/>
      <c r="AA15" s="42"/>
      <c r="AB15" s="42"/>
      <c r="AC15" s="42">
        <v>200473840.3974995</v>
      </c>
      <c r="AD15" s="42"/>
      <c r="AE15" s="42"/>
      <c r="AF15" s="42"/>
      <c r="AG15" s="42">
        <v>206563171.83449972</v>
      </c>
      <c r="AH15" s="42"/>
      <c r="AI15" s="42"/>
      <c r="AJ15" s="42"/>
      <c r="AK15" s="42">
        <v>0</v>
      </c>
      <c r="AL15" s="42"/>
      <c r="AM15" s="42"/>
      <c r="AN15" s="42"/>
      <c r="AO15" s="42">
        <v>0</v>
      </c>
      <c r="AP15" s="42"/>
      <c r="AQ15" s="42"/>
      <c r="AR15" s="42"/>
      <c r="AS15" s="42">
        <v>0</v>
      </c>
      <c r="AT15" s="42"/>
      <c r="AU15" s="42"/>
      <c r="AV15" s="42"/>
      <c r="AW15" s="42">
        <v>0</v>
      </c>
      <c r="AX15" s="42"/>
      <c r="AY15" s="42"/>
    </row>
    <row r="16" spans="2:51" ht="30" x14ac:dyDescent="0.25">
      <c r="B16" s="79"/>
      <c r="C16" s="68" t="str">
        <f>'[2]$ APROVECHAMIENTO'!A144</f>
        <v>Modernización y optimización de la prestación de la actividad de aprovechamiento</v>
      </c>
      <c r="D16" s="68"/>
      <c r="E16" s="40">
        <v>127295120.82102849</v>
      </c>
      <c r="F16" s="40"/>
      <c r="G16" s="40"/>
      <c r="H16" s="40"/>
      <c r="I16" s="40">
        <v>131469263.08452578</v>
      </c>
      <c r="J16" s="40"/>
      <c r="K16" s="40"/>
      <c r="L16" s="40"/>
      <c r="M16" s="40">
        <v>135667814.60005784</v>
      </c>
      <c r="N16" s="40"/>
      <c r="O16" s="40"/>
      <c r="P16" s="40"/>
      <c r="Q16" s="40">
        <v>140005181.79877645</v>
      </c>
      <c r="R16" s="40"/>
      <c r="S16" s="40"/>
      <c r="T16" s="40"/>
      <c r="U16" s="40">
        <v>144431996.25878564</v>
      </c>
      <c r="V16" s="40"/>
      <c r="W16" s="40"/>
      <c r="X16" s="40"/>
      <c r="Y16" s="40">
        <v>148956150.74872217</v>
      </c>
      <c r="Z16" s="40"/>
      <c r="AA16" s="40"/>
      <c r="AB16" s="40"/>
      <c r="AC16" s="40">
        <v>153552776.72486386</v>
      </c>
      <c r="AD16" s="40"/>
      <c r="AE16" s="40"/>
      <c r="AF16" s="40"/>
      <c r="AG16" s="40">
        <v>158216895.23875776</v>
      </c>
      <c r="AH16" s="40"/>
      <c r="AI16" s="40"/>
      <c r="AJ16" s="40"/>
      <c r="AK16" s="40">
        <v>163007927.94836012</v>
      </c>
      <c r="AL16" s="40"/>
      <c r="AM16" s="40"/>
      <c r="AN16" s="40"/>
      <c r="AO16" s="40">
        <v>168030332.54871374</v>
      </c>
      <c r="AP16" s="40"/>
      <c r="AQ16" s="40"/>
      <c r="AR16" s="40"/>
      <c r="AS16" s="40">
        <v>173110314.53200552</v>
      </c>
      <c r="AT16" s="40"/>
      <c r="AU16" s="40"/>
      <c r="AV16" s="40"/>
      <c r="AW16" s="40">
        <v>178394291.36047247</v>
      </c>
      <c r="AX16" s="40"/>
      <c r="AY16" s="40"/>
    </row>
    <row r="17" spans="2:51" x14ac:dyDescent="0.25">
      <c r="B17" s="83" t="s">
        <v>34</v>
      </c>
      <c r="C17" s="83"/>
      <c r="D17" s="66"/>
      <c r="E17" s="41">
        <f>+SUM(E12:E16)</f>
        <v>771255149.18346691</v>
      </c>
      <c r="F17" s="41"/>
      <c r="G17" s="41"/>
      <c r="H17" s="41"/>
      <c r="I17" s="41">
        <f t="shared" ref="I17:AW17" si="1">+SUM(I12:I16)</f>
        <v>796545424.98809004</v>
      </c>
      <c r="J17" s="41"/>
      <c r="K17" s="41"/>
      <c r="L17" s="41"/>
      <c r="M17" s="41">
        <f t="shared" si="1"/>
        <v>869670762.2489109</v>
      </c>
      <c r="N17" s="41"/>
      <c r="O17" s="41"/>
      <c r="P17" s="41"/>
      <c r="Q17" s="41">
        <f t="shared" si="1"/>
        <v>400124448.92480111</v>
      </c>
      <c r="R17" s="41"/>
      <c r="S17" s="41"/>
      <c r="T17" s="41"/>
      <c r="U17" s="41">
        <f t="shared" si="1"/>
        <v>412775957.0586164</v>
      </c>
      <c r="V17" s="41"/>
      <c r="W17" s="41"/>
      <c r="X17" s="41"/>
      <c r="Y17" s="41">
        <f t="shared" si="1"/>
        <v>343428775.91610444</v>
      </c>
      <c r="Z17" s="41"/>
      <c r="AA17" s="41"/>
      <c r="AB17" s="41"/>
      <c r="AC17" s="41">
        <f t="shared" si="1"/>
        <v>354026617.12236333</v>
      </c>
      <c r="AD17" s="41"/>
      <c r="AE17" s="41"/>
      <c r="AF17" s="41"/>
      <c r="AG17" s="41">
        <f t="shared" si="1"/>
        <v>364780067.07325745</v>
      </c>
      <c r="AH17" s="41"/>
      <c r="AI17" s="41"/>
      <c r="AJ17" s="41"/>
      <c r="AK17" s="41">
        <f t="shared" si="1"/>
        <v>163007927.94836012</v>
      </c>
      <c r="AL17" s="41"/>
      <c r="AM17" s="41"/>
      <c r="AN17" s="41"/>
      <c r="AO17" s="41">
        <f t="shared" si="1"/>
        <v>168030332.54871374</v>
      </c>
      <c r="AP17" s="41"/>
      <c r="AQ17" s="41"/>
      <c r="AR17" s="41"/>
      <c r="AS17" s="41">
        <f t="shared" si="1"/>
        <v>173110314.53200552</v>
      </c>
      <c r="AT17" s="41"/>
      <c r="AU17" s="41"/>
      <c r="AV17" s="41"/>
      <c r="AW17" s="41">
        <f t="shared" si="1"/>
        <v>178394291.36047247</v>
      </c>
      <c r="AX17" s="41"/>
      <c r="AY17" s="41"/>
    </row>
    <row r="18" spans="2:51" ht="45" x14ac:dyDescent="0.25">
      <c r="B18" s="79" t="str">
        <f>'[2]$ APROVECHAMIENTO'!A157</f>
        <v>Proyecto 3. Estrategias y acciones para la dinamización de cadenas de valor</v>
      </c>
      <c r="C18" s="68" t="str">
        <f>'[2]$ APROVECHAMIENTO'!A161</f>
        <v>Conformación de redes de conocimiento, investigación y generación de valor asociadas a los materiales potencialmente aprovechables.</v>
      </c>
      <c r="D18" s="68"/>
      <c r="E18" s="42">
        <v>95471340.615771353</v>
      </c>
      <c r="F18" s="42"/>
      <c r="G18" s="42"/>
      <c r="H18" s="42"/>
      <c r="I18" s="42">
        <v>98601947.313394338</v>
      </c>
      <c r="J18" s="42"/>
      <c r="K18" s="42"/>
      <c r="L18" s="42"/>
      <c r="M18" s="42">
        <v>101750860.9500434</v>
      </c>
      <c r="N18" s="42"/>
      <c r="O18" s="42"/>
      <c r="P18" s="42"/>
      <c r="Q18" s="42">
        <v>0</v>
      </c>
      <c r="R18" s="42"/>
      <c r="S18" s="42"/>
      <c r="T18" s="42"/>
      <c r="U18" s="42">
        <v>0</v>
      </c>
      <c r="V18" s="42"/>
      <c r="W18" s="42"/>
      <c r="X18" s="42"/>
      <c r="Y18" s="42">
        <v>0</v>
      </c>
      <c r="Z18" s="42"/>
      <c r="AA18" s="42"/>
      <c r="AB18" s="42"/>
      <c r="AC18" s="42">
        <v>0</v>
      </c>
      <c r="AD18" s="42"/>
      <c r="AE18" s="42"/>
      <c r="AF18" s="42"/>
      <c r="AG18" s="42">
        <v>0</v>
      </c>
      <c r="AH18" s="42"/>
      <c r="AI18" s="42"/>
      <c r="AJ18" s="42"/>
      <c r="AK18" s="42">
        <v>0</v>
      </c>
      <c r="AL18" s="42"/>
      <c r="AM18" s="42"/>
      <c r="AN18" s="42"/>
      <c r="AO18" s="42">
        <v>0</v>
      </c>
      <c r="AP18" s="42"/>
      <c r="AQ18" s="42"/>
      <c r="AR18" s="42"/>
      <c r="AS18" s="42">
        <v>0</v>
      </c>
      <c r="AT18" s="42"/>
      <c r="AU18" s="42"/>
      <c r="AV18" s="42"/>
      <c r="AW18" s="42">
        <v>0</v>
      </c>
      <c r="AX18" s="42"/>
      <c r="AY18" s="42"/>
    </row>
    <row r="19" spans="2:51" ht="45" x14ac:dyDescent="0.25">
      <c r="B19" s="79"/>
      <c r="C19" s="68" t="str">
        <f>'[2]$ APROVECHAMIENTO'!A176</f>
        <v>Diagnóstico de alternativas ciudad región para la dinamización de cadenas de valor de los flujos de residuos sólidos generados en el Distrito</v>
      </c>
      <c r="D19" s="68"/>
      <c r="E19" s="42">
        <v>95471340.615771353</v>
      </c>
      <c r="F19" s="42"/>
      <c r="G19" s="42"/>
      <c r="H19" s="42"/>
      <c r="I19" s="42">
        <v>98601947.313394338</v>
      </c>
      <c r="J19" s="42"/>
      <c r="K19" s="42"/>
      <c r="L19" s="42"/>
      <c r="M19" s="42">
        <v>101750860.9500434</v>
      </c>
      <c r="N19" s="42"/>
      <c r="O19" s="42"/>
      <c r="P19" s="42"/>
      <c r="Q19" s="42">
        <v>0</v>
      </c>
      <c r="R19" s="42"/>
      <c r="S19" s="42"/>
      <c r="T19" s="42"/>
      <c r="U19" s="42">
        <v>0</v>
      </c>
      <c r="V19" s="42"/>
      <c r="W19" s="42"/>
      <c r="X19" s="42"/>
      <c r="Y19" s="42">
        <v>0</v>
      </c>
      <c r="Z19" s="42"/>
      <c r="AA19" s="42"/>
      <c r="AB19" s="42"/>
      <c r="AC19" s="42">
        <v>0</v>
      </c>
      <c r="AD19" s="42"/>
      <c r="AE19" s="42"/>
      <c r="AF19" s="42"/>
      <c r="AG19" s="42">
        <v>0</v>
      </c>
      <c r="AH19" s="42"/>
      <c r="AI19" s="42"/>
      <c r="AJ19" s="42"/>
      <c r="AK19" s="42">
        <v>0</v>
      </c>
      <c r="AL19" s="42"/>
      <c r="AM19" s="42"/>
      <c r="AN19" s="42"/>
      <c r="AO19" s="42">
        <v>0</v>
      </c>
      <c r="AP19" s="42"/>
      <c r="AQ19" s="42"/>
      <c r="AR19" s="42"/>
      <c r="AS19" s="42">
        <v>0</v>
      </c>
      <c r="AT19" s="42"/>
      <c r="AU19" s="42"/>
      <c r="AV19" s="42"/>
      <c r="AW19" s="42">
        <v>0</v>
      </c>
      <c r="AX19" s="42"/>
      <c r="AY19" s="42"/>
    </row>
    <row r="20" spans="2:51" x14ac:dyDescent="0.25">
      <c r="B20" s="79"/>
      <c r="C20" s="68" t="str">
        <f>'[2]$ APROVECHAMIENTO'!A191</f>
        <v xml:space="preserve">Conformación del banco de proyectos de aprovechamiento </v>
      </c>
      <c r="D20" s="68"/>
      <c r="E20" s="40">
        <v>95471340.615771353</v>
      </c>
      <c r="F20" s="40"/>
      <c r="G20" s="40"/>
      <c r="H20" s="40"/>
      <c r="I20" s="40">
        <v>98601947.313394338</v>
      </c>
      <c r="J20" s="40"/>
      <c r="K20" s="40"/>
      <c r="L20" s="40"/>
      <c r="M20" s="40">
        <v>101750860.9500434</v>
      </c>
      <c r="N20" s="40"/>
      <c r="O20" s="40"/>
      <c r="P20" s="40"/>
      <c r="Q20" s="40">
        <v>0</v>
      </c>
      <c r="R20" s="40"/>
      <c r="S20" s="40"/>
      <c r="T20" s="40"/>
      <c r="U20" s="40">
        <v>0</v>
      </c>
      <c r="V20" s="40"/>
      <c r="W20" s="40"/>
      <c r="X20" s="40"/>
      <c r="Y20" s="40">
        <v>0</v>
      </c>
      <c r="Z20" s="40"/>
      <c r="AA20" s="40"/>
      <c r="AB20" s="40"/>
      <c r="AC20" s="40">
        <v>0</v>
      </c>
      <c r="AD20" s="40"/>
      <c r="AE20" s="40"/>
      <c r="AF20" s="40"/>
      <c r="AG20" s="40">
        <v>0</v>
      </c>
      <c r="AH20" s="40"/>
      <c r="AI20" s="40"/>
      <c r="AJ20" s="40"/>
      <c r="AK20" s="40">
        <v>0</v>
      </c>
      <c r="AL20" s="40"/>
      <c r="AM20" s="40"/>
      <c r="AN20" s="40"/>
      <c r="AO20" s="40">
        <v>0</v>
      </c>
      <c r="AP20" s="40"/>
      <c r="AQ20" s="40"/>
      <c r="AR20" s="40"/>
      <c r="AS20" s="40">
        <v>0</v>
      </c>
      <c r="AT20" s="40"/>
      <c r="AU20" s="40"/>
      <c r="AV20" s="40"/>
      <c r="AW20" s="40">
        <v>0</v>
      </c>
      <c r="AX20" s="40"/>
      <c r="AY20" s="40"/>
    </row>
    <row r="21" spans="2:51" x14ac:dyDescent="0.25">
      <c r="B21" s="83" t="s">
        <v>34</v>
      </c>
      <c r="C21" s="83"/>
      <c r="D21" s="66"/>
      <c r="E21" s="41">
        <f>+SUM(E18:E20)</f>
        <v>286414021.84731406</v>
      </c>
      <c r="F21" s="41"/>
      <c r="G21" s="41"/>
      <c r="H21" s="41"/>
      <c r="I21" s="41">
        <f t="shared" ref="I21:AW21" si="2">+SUM(I18:I20)</f>
        <v>295805841.94018304</v>
      </c>
      <c r="J21" s="41"/>
      <c r="K21" s="41"/>
      <c r="L21" s="41"/>
      <c r="M21" s="41">
        <f t="shared" si="2"/>
        <v>305252582.8501302</v>
      </c>
      <c r="N21" s="41"/>
      <c r="O21" s="41"/>
      <c r="P21" s="41"/>
      <c r="Q21" s="41">
        <f t="shared" si="2"/>
        <v>0</v>
      </c>
      <c r="R21" s="41"/>
      <c r="S21" s="41"/>
      <c r="T21" s="41"/>
      <c r="U21" s="41">
        <f t="shared" si="2"/>
        <v>0</v>
      </c>
      <c r="V21" s="41"/>
      <c r="W21" s="41"/>
      <c r="X21" s="41"/>
      <c r="Y21" s="41">
        <f t="shared" si="2"/>
        <v>0</v>
      </c>
      <c r="Z21" s="41"/>
      <c r="AA21" s="41"/>
      <c r="AB21" s="41"/>
      <c r="AC21" s="41">
        <f t="shared" si="2"/>
        <v>0</v>
      </c>
      <c r="AD21" s="41"/>
      <c r="AE21" s="41"/>
      <c r="AF21" s="41"/>
      <c r="AG21" s="41">
        <f t="shared" si="2"/>
        <v>0</v>
      </c>
      <c r="AH21" s="41"/>
      <c r="AI21" s="41"/>
      <c r="AJ21" s="41"/>
      <c r="AK21" s="41">
        <f t="shared" si="2"/>
        <v>0</v>
      </c>
      <c r="AL21" s="41"/>
      <c r="AM21" s="41"/>
      <c r="AN21" s="41"/>
      <c r="AO21" s="41">
        <f t="shared" si="2"/>
        <v>0</v>
      </c>
      <c r="AP21" s="41"/>
      <c r="AQ21" s="41"/>
      <c r="AR21" s="41"/>
      <c r="AS21" s="41">
        <f t="shared" si="2"/>
        <v>0</v>
      </c>
      <c r="AT21" s="41"/>
      <c r="AU21" s="41"/>
      <c r="AV21" s="41"/>
      <c r="AW21" s="41">
        <f t="shared" si="2"/>
        <v>0</v>
      </c>
      <c r="AX21" s="41"/>
      <c r="AY21" s="41"/>
    </row>
    <row r="22" spans="2:51" ht="18.75" x14ac:dyDescent="0.25">
      <c r="B22" s="84" t="s">
        <v>9</v>
      </c>
      <c r="C22" s="84"/>
      <c r="D22" s="67"/>
      <c r="E22" s="43">
        <f>+SUM(E11+E17+E21)</f>
        <v>1786760654.3148949</v>
      </c>
      <c r="F22" s="43"/>
      <c r="G22" s="43"/>
      <c r="H22" s="43"/>
      <c r="I22" s="43">
        <f t="shared" ref="I22:AW22" si="3">+I11+I17+I21</f>
        <v>1845351319.2663765</v>
      </c>
      <c r="J22" s="43"/>
      <c r="K22" s="43"/>
      <c r="L22" s="43"/>
      <c r="M22" s="43">
        <f t="shared" si="3"/>
        <v>1951970603.4992723</v>
      </c>
      <c r="N22" s="43"/>
      <c r="O22" s="43"/>
      <c r="P22" s="43"/>
      <c r="Q22" s="43">
        <f t="shared" si="3"/>
        <v>1202014176.1199069</v>
      </c>
      <c r="R22" s="43"/>
      <c r="S22" s="43"/>
      <c r="T22" s="43"/>
      <c r="U22" s="43">
        <f t="shared" si="3"/>
        <v>1490621003.2168896</v>
      </c>
      <c r="V22" s="43"/>
      <c r="W22" s="43"/>
      <c r="X22" s="43"/>
      <c r="Y22" s="43">
        <f t="shared" si="3"/>
        <v>1455035178.4651923</v>
      </c>
      <c r="Z22" s="43"/>
      <c r="AA22" s="43"/>
      <c r="AB22" s="43"/>
      <c r="AC22" s="43">
        <f t="shared" si="3"/>
        <v>1499936005.3281181</v>
      </c>
      <c r="AD22" s="43"/>
      <c r="AE22" s="43"/>
      <c r="AF22" s="43"/>
      <c r="AG22" s="43">
        <f t="shared" si="3"/>
        <v>1545496515.5685487</v>
      </c>
      <c r="AH22" s="43"/>
      <c r="AI22" s="43"/>
      <c r="AJ22" s="43"/>
      <c r="AK22" s="43">
        <f t="shared" si="3"/>
        <v>1379478298.9138961</v>
      </c>
      <c r="AL22" s="43"/>
      <c r="AM22" s="43"/>
      <c r="AN22" s="43"/>
      <c r="AO22" s="43">
        <f t="shared" si="3"/>
        <v>1421981560.674634</v>
      </c>
      <c r="AP22" s="43"/>
      <c r="AQ22" s="43"/>
      <c r="AR22" s="43"/>
      <c r="AS22" s="43">
        <f t="shared" si="3"/>
        <v>1464971610.3142354</v>
      </c>
      <c r="AT22" s="43"/>
      <c r="AU22" s="43"/>
      <c r="AV22" s="43"/>
      <c r="AW22" s="43">
        <f t="shared" si="3"/>
        <v>1509687580.1334753</v>
      </c>
      <c r="AX22" s="43"/>
      <c r="AY22" s="43"/>
    </row>
    <row r="23" spans="2:51" x14ac:dyDescent="0.25">
      <c r="B23" s="11"/>
      <c r="C23" s="12"/>
      <c r="D23" s="12"/>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4"/>
      <c r="AY23" s="16"/>
    </row>
    <row r="24" spans="2:51" ht="28.5" x14ac:dyDescent="0.25">
      <c r="B24" s="80" t="s">
        <v>35</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row>
    <row r="25" spans="2:51" x14ac:dyDescent="0.25">
      <c r="B25" s="3"/>
      <c r="C25" s="4"/>
      <c r="D25" s="4"/>
      <c r="E25" s="4"/>
      <c r="F25" s="4"/>
      <c r="G25" s="4"/>
      <c r="H25" s="4"/>
      <c r="AX25" s="5"/>
    </row>
    <row r="26" spans="2:51" x14ac:dyDescent="0.25">
      <c r="B26" s="38" t="s">
        <v>31</v>
      </c>
      <c r="C26" s="6" t="s">
        <v>10</v>
      </c>
      <c r="D26" s="85">
        <v>2021</v>
      </c>
      <c r="E26" s="86"/>
      <c r="F26" s="86"/>
      <c r="G26" s="87"/>
      <c r="H26" s="85">
        <v>2022</v>
      </c>
      <c r="I26" s="86"/>
      <c r="J26" s="86"/>
      <c r="K26" s="87"/>
      <c r="L26" s="85">
        <v>2023</v>
      </c>
      <c r="M26" s="86"/>
      <c r="N26" s="86"/>
      <c r="O26" s="87"/>
      <c r="P26" s="85">
        <v>2024</v>
      </c>
      <c r="Q26" s="86"/>
      <c r="R26" s="86"/>
      <c r="S26" s="87"/>
      <c r="T26" s="85">
        <v>2025</v>
      </c>
      <c r="U26" s="86"/>
      <c r="V26" s="86"/>
      <c r="W26" s="87"/>
      <c r="X26" s="85">
        <v>2026</v>
      </c>
      <c r="Y26" s="86"/>
      <c r="Z26" s="86"/>
      <c r="AA26" s="87"/>
      <c r="AB26" s="85">
        <v>2027</v>
      </c>
      <c r="AC26" s="86"/>
      <c r="AD26" s="86"/>
      <c r="AE26" s="87"/>
      <c r="AF26" s="85">
        <v>2028</v>
      </c>
      <c r="AG26" s="86"/>
      <c r="AH26" s="86"/>
      <c r="AI26" s="87"/>
      <c r="AJ26" s="85">
        <v>2029</v>
      </c>
      <c r="AK26" s="86"/>
      <c r="AL26" s="86"/>
      <c r="AM26" s="87"/>
      <c r="AN26" s="85">
        <v>2030</v>
      </c>
      <c r="AO26" s="86"/>
      <c r="AP26" s="86"/>
      <c r="AQ26" s="87"/>
      <c r="AR26" s="85">
        <v>2031</v>
      </c>
      <c r="AS26" s="86"/>
      <c r="AT26" s="86"/>
      <c r="AU26" s="87"/>
      <c r="AV26" s="85">
        <v>2032</v>
      </c>
      <c r="AW26" s="86"/>
      <c r="AX26" s="86"/>
      <c r="AY26" s="87"/>
    </row>
    <row r="27" spans="2:51" ht="69" x14ac:dyDescent="0.25">
      <c r="B27" s="6" t="s">
        <v>32</v>
      </c>
      <c r="C27" s="17" t="s">
        <v>33</v>
      </c>
      <c r="D27" s="15" t="s">
        <v>2</v>
      </c>
      <c r="E27" s="15" t="s">
        <v>3</v>
      </c>
      <c r="F27" s="15" t="s">
        <v>4</v>
      </c>
      <c r="G27" s="15" t="s">
        <v>5</v>
      </c>
      <c r="H27" s="15" t="s">
        <v>2</v>
      </c>
      <c r="I27" s="15" t="s">
        <v>3</v>
      </c>
      <c r="J27" s="15" t="s">
        <v>4</v>
      </c>
      <c r="K27" s="15" t="s">
        <v>5</v>
      </c>
      <c r="L27" s="15" t="s">
        <v>2</v>
      </c>
      <c r="M27" s="15" t="s">
        <v>3</v>
      </c>
      <c r="N27" s="15" t="s">
        <v>4</v>
      </c>
      <c r="O27" s="15" t="s">
        <v>5</v>
      </c>
      <c r="P27" s="15" t="s">
        <v>2</v>
      </c>
      <c r="Q27" s="15" t="s">
        <v>3</v>
      </c>
      <c r="R27" s="15" t="s">
        <v>4</v>
      </c>
      <c r="S27" s="15" t="s">
        <v>5</v>
      </c>
      <c r="T27" s="15" t="s">
        <v>2</v>
      </c>
      <c r="U27" s="15" t="s">
        <v>3</v>
      </c>
      <c r="V27" s="15" t="s">
        <v>4</v>
      </c>
      <c r="W27" s="15" t="s">
        <v>5</v>
      </c>
      <c r="X27" s="15" t="s">
        <v>2</v>
      </c>
      <c r="Y27" s="15" t="s">
        <v>3</v>
      </c>
      <c r="Z27" s="15" t="s">
        <v>4</v>
      </c>
      <c r="AA27" s="15" t="s">
        <v>5</v>
      </c>
      <c r="AB27" s="15" t="s">
        <v>2</v>
      </c>
      <c r="AC27" s="15" t="s">
        <v>3</v>
      </c>
      <c r="AD27" s="15" t="s">
        <v>4</v>
      </c>
      <c r="AE27" s="15" t="s">
        <v>5</v>
      </c>
      <c r="AF27" s="15" t="s">
        <v>2</v>
      </c>
      <c r="AG27" s="15" t="s">
        <v>3</v>
      </c>
      <c r="AH27" s="15" t="s">
        <v>4</v>
      </c>
      <c r="AI27" s="15" t="s">
        <v>5</v>
      </c>
      <c r="AJ27" s="15" t="s">
        <v>2</v>
      </c>
      <c r="AK27" s="15" t="s">
        <v>3</v>
      </c>
      <c r="AL27" s="15" t="s">
        <v>4</v>
      </c>
      <c r="AM27" s="15" t="s">
        <v>5</v>
      </c>
      <c r="AN27" s="15" t="s">
        <v>2</v>
      </c>
      <c r="AO27" s="15" t="s">
        <v>3</v>
      </c>
      <c r="AP27" s="15" t="s">
        <v>4</v>
      </c>
      <c r="AQ27" s="15" t="s">
        <v>5</v>
      </c>
      <c r="AR27" s="15" t="s">
        <v>2</v>
      </c>
      <c r="AS27" s="15" t="s">
        <v>3</v>
      </c>
      <c r="AT27" s="15" t="s">
        <v>4</v>
      </c>
      <c r="AU27" s="15" t="s">
        <v>5</v>
      </c>
      <c r="AV27" s="15" t="s">
        <v>2</v>
      </c>
      <c r="AW27" s="15" t="s">
        <v>3</v>
      </c>
      <c r="AX27" s="15" t="s">
        <v>4</v>
      </c>
      <c r="AY27" s="15" t="s">
        <v>5</v>
      </c>
    </row>
    <row r="28" spans="2:51" x14ac:dyDescent="0.25">
      <c r="B28" s="88" t="s">
        <v>11</v>
      </c>
      <c r="C28" s="8" t="s">
        <v>36</v>
      </c>
      <c r="D28" s="8"/>
      <c r="E28" s="44">
        <v>141442603.869239</v>
      </c>
      <c r="F28" s="44"/>
      <c r="G28" s="44"/>
      <c r="H28" s="44"/>
      <c r="I28" s="44">
        <v>146080657.13366672</v>
      </c>
      <c r="J28" s="44"/>
      <c r="K28" s="44"/>
      <c r="L28" s="44"/>
      <c r="M28" s="44">
        <v>0</v>
      </c>
      <c r="N28" s="44"/>
      <c r="O28" s="44"/>
      <c r="P28" s="44"/>
      <c r="Q28" s="44">
        <v>0</v>
      </c>
      <c r="R28" s="44"/>
      <c r="S28" s="44"/>
      <c r="T28" s="44"/>
      <c r="U28" s="44">
        <v>0</v>
      </c>
      <c r="V28" s="44"/>
      <c r="W28" s="44"/>
      <c r="X28" s="44"/>
      <c r="Y28" s="44">
        <v>0</v>
      </c>
      <c r="Z28" s="44"/>
      <c r="AA28" s="44"/>
      <c r="AB28" s="44"/>
      <c r="AC28" s="44">
        <v>0</v>
      </c>
      <c r="AD28" s="44"/>
      <c r="AE28" s="44"/>
      <c r="AF28" s="44"/>
      <c r="AG28" s="44">
        <v>0</v>
      </c>
      <c r="AH28" s="44"/>
      <c r="AI28" s="44"/>
      <c r="AJ28" s="44"/>
      <c r="AK28" s="44">
        <v>0</v>
      </c>
      <c r="AL28" s="44"/>
      <c r="AM28" s="44"/>
      <c r="AN28" s="44"/>
      <c r="AO28" s="44">
        <v>0</v>
      </c>
      <c r="AP28" s="44"/>
      <c r="AQ28" s="44"/>
      <c r="AR28" s="44"/>
      <c r="AS28" s="44">
        <v>0</v>
      </c>
      <c r="AT28" s="44"/>
      <c r="AU28" s="44"/>
      <c r="AV28" s="44"/>
      <c r="AW28" s="44">
        <v>0</v>
      </c>
      <c r="AX28" s="44"/>
      <c r="AY28" s="44"/>
    </row>
    <row r="29" spans="2:51" ht="75" x14ac:dyDescent="0.25">
      <c r="B29" s="88"/>
      <c r="C29" s="8" t="s">
        <v>37</v>
      </c>
      <c r="D29" s="8"/>
      <c r="E29" s="44">
        <v>166192642.55039087</v>
      </c>
      <c r="F29" s="44"/>
      <c r="G29" s="44"/>
      <c r="H29" s="44"/>
      <c r="I29" s="44">
        <v>171642275.88022768</v>
      </c>
      <c r="J29" s="44"/>
      <c r="K29" s="44"/>
      <c r="L29" s="44"/>
      <c r="M29" s="44">
        <v>177123777.18797427</v>
      </c>
      <c r="N29" s="44"/>
      <c r="O29" s="44"/>
      <c r="P29" s="44"/>
      <c r="Q29" s="44">
        <v>182786512.03450385</v>
      </c>
      <c r="R29" s="44"/>
      <c r="S29" s="44"/>
      <c r="T29" s="44"/>
      <c r="U29" s="44">
        <v>188566026.5079892</v>
      </c>
      <c r="V29" s="44"/>
      <c r="W29" s="44"/>
      <c r="X29" s="44"/>
      <c r="Y29" s="44">
        <v>194472625.1673823</v>
      </c>
      <c r="Z29" s="44"/>
      <c r="AA29" s="44"/>
      <c r="AB29" s="44"/>
      <c r="AC29" s="44">
        <v>200473840.3974995</v>
      </c>
      <c r="AD29" s="44"/>
      <c r="AE29" s="44"/>
      <c r="AF29" s="44"/>
      <c r="AG29" s="44">
        <v>206563171.83449972</v>
      </c>
      <c r="AH29" s="44"/>
      <c r="AI29" s="44"/>
      <c r="AJ29" s="44"/>
      <c r="AK29" s="44">
        <v>212818198.58979571</v>
      </c>
      <c r="AL29" s="44"/>
      <c r="AM29" s="44"/>
      <c r="AN29" s="44"/>
      <c r="AO29" s="44">
        <v>219375297.45663714</v>
      </c>
      <c r="AP29" s="44"/>
      <c r="AQ29" s="44"/>
      <c r="AR29" s="44"/>
      <c r="AS29" s="44">
        <v>226007567.60545632</v>
      </c>
      <c r="AT29" s="44"/>
      <c r="AU29" s="44"/>
      <c r="AV29" s="44"/>
      <c r="AW29" s="44">
        <v>232906167.2268244</v>
      </c>
      <c r="AX29" s="44"/>
      <c r="AY29" s="44"/>
    </row>
    <row r="30" spans="2:51" ht="105" x14ac:dyDescent="0.25">
      <c r="B30" s="88"/>
      <c r="C30" s="8" t="s">
        <v>38</v>
      </c>
      <c r="D30" s="8"/>
      <c r="E30" s="44">
        <v>503079117.82898718</v>
      </c>
      <c r="F30" s="44"/>
      <c r="G30" s="44"/>
      <c r="H30" s="44"/>
      <c r="I30" s="44">
        <v>519575616.62696791</v>
      </c>
      <c r="J30" s="44"/>
      <c r="K30" s="44"/>
      <c r="L30" s="44"/>
      <c r="M30" s="44">
        <v>536168582.47648472</v>
      </c>
      <c r="N30" s="44"/>
      <c r="O30" s="44"/>
      <c r="P30" s="44"/>
      <c r="Q30" s="44">
        <v>553310157.50275457</v>
      </c>
      <c r="R30" s="44"/>
      <c r="S30" s="44"/>
      <c r="T30" s="44"/>
      <c r="U30" s="44">
        <v>570805234.28943765</v>
      </c>
      <c r="V30" s="44"/>
      <c r="W30" s="44"/>
      <c r="X30" s="44"/>
      <c r="Y30" s="44">
        <v>588685005.60384095</v>
      </c>
      <c r="Z30" s="44"/>
      <c r="AA30" s="44"/>
      <c r="AB30" s="44"/>
      <c r="AC30" s="44">
        <v>606851189.24192727</v>
      </c>
      <c r="AD30" s="44"/>
      <c r="AE30" s="44"/>
      <c r="AF30" s="44"/>
      <c r="AG30" s="44">
        <v>625284108.05519867</v>
      </c>
      <c r="AH30" s="44"/>
      <c r="AI30" s="44"/>
      <c r="AJ30" s="44"/>
      <c r="AK30" s="44">
        <v>644218600.54391956</v>
      </c>
      <c r="AL30" s="44"/>
      <c r="AM30" s="44"/>
      <c r="AN30" s="44"/>
      <c r="AO30" s="44">
        <v>664067490.7404145</v>
      </c>
      <c r="AP30" s="44"/>
      <c r="AQ30" s="44"/>
      <c r="AR30" s="44"/>
      <c r="AS30" s="44">
        <v>684143930.73480105</v>
      </c>
      <c r="AT30" s="44"/>
      <c r="AU30" s="44"/>
      <c r="AV30" s="44"/>
      <c r="AW30" s="44">
        <v>705026572.46017671</v>
      </c>
      <c r="AX30" s="44"/>
      <c r="AY30" s="44"/>
    </row>
    <row r="31" spans="2:51" ht="30" x14ac:dyDescent="0.25">
      <c r="B31" s="88"/>
      <c r="C31" s="8" t="s">
        <v>39</v>
      </c>
      <c r="D31" s="8"/>
      <c r="E31" s="44">
        <v>213493625.43011752</v>
      </c>
      <c r="F31" s="44"/>
      <c r="G31" s="44"/>
      <c r="H31" s="44"/>
      <c r="I31" s="44">
        <v>220494308.24613863</v>
      </c>
      <c r="J31" s="44"/>
      <c r="K31" s="44"/>
      <c r="L31" s="44"/>
      <c r="M31" s="44">
        <v>227535929.15685925</v>
      </c>
      <c r="N31" s="44"/>
      <c r="O31" s="44"/>
      <c r="P31" s="44"/>
      <c r="Q31" s="44">
        <v>234810365.45970878</v>
      </c>
      <c r="R31" s="44"/>
      <c r="S31" s="44"/>
      <c r="T31" s="44"/>
      <c r="U31" s="44">
        <v>242234818.66795537</v>
      </c>
      <c r="V31" s="44"/>
      <c r="W31" s="44"/>
      <c r="X31" s="44"/>
      <c r="Y31" s="44">
        <v>249822526.17656034</v>
      </c>
      <c r="Z31" s="44"/>
      <c r="AA31" s="44"/>
      <c r="AB31" s="44"/>
      <c r="AC31" s="44">
        <v>257531779.58755705</v>
      </c>
      <c r="AD31" s="44"/>
      <c r="AE31" s="44"/>
      <c r="AF31" s="44"/>
      <c r="AG31" s="44">
        <v>265354228.43354964</v>
      </c>
      <c r="AH31" s="44"/>
      <c r="AI31" s="44"/>
      <c r="AJ31" s="44"/>
      <c r="AK31" s="44">
        <v>273389532.03458369</v>
      </c>
      <c r="AL31" s="44"/>
      <c r="AM31" s="44"/>
      <c r="AN31" s="44"/>
      <c r="AO31" s="44">
        <v>281812882.11737233</v>
      </c>
      <c r="AP31" s="44"/>
      <c r="AQ31" s="44"/>
      <c r="AR31" s="44"/>
      <c r="AS31" s="44">
        <v>290332798.38547081</v>
      </c>
      <c r="AT31" s="44"/>
      <c r="AU31" s="44"/>
      <c r="AV31" s="44"/>
      <c r="AW31" s="44">
        <v>299194845.59138209</v>
      </c>
      <c r="AX31" s="44"/>
      <c r="AY31" s="44"/>
    </row>
    <row r="32" spans="2:51" ht="30" x14ac:dyDescent="0.25">
      <c r="B32" s="88"/>
      <c r="C32" s="8" t="s">
        <v>40</v>
      </c>
      <c r="D32" s="8"/>
      <c r="E32" s="44">
        <v>190942681.23154271</v>
      </c>
      <c r="F32" s="44"/>
      <c r="G32" s="44"/>
      <c r="H32" s="44"/>
      <c r="I32" s="44">
        <v>197203894.62678868</v>
      </c>
      <c r="J32" s="44"/>
      <c r="K32" s="44"/>
      <c r="L32" s="44"/>
      <c r="M32" s="44">
        <v>203501721.90008679</v>
      </c>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row>
    <row r="33" spans="2:51" ht="15" customHeight="1" x14ac:dyDescent="0.25">
      <c r="B33" s="83" t="s">
        <v>34</v>
      </c>
      <c r="C33" s="83"/>
      <c r="D33" s="66"/>
      <c r="E33" s="41">
        <f>+SUM(E28:E32)</f>
        <v>1215150670.9102774</v>
      </c>
      <c r="F33" s="41"/>
      <c r="G33" s="41"/>
      <c r="H33" s="41"/>
      <c r="I33" s="41">
        <f t="shared" ref="I33:AW33" si="4">+SUM(I28:I32)</f>
        <v>1254996752.5137897</v>
      </c>
      <c r="J33" s="41"/>
      <c r="K33" s="41"/>
      <c r="L33" s="41"/>
      <c r="M33" s="41">
        <f t="shared" si="4"/>
        <v>1144330010.721405</v>
      </c>
      <c r="N33" s="41"/>
      <c r="O33" s="41"/>
      <c r="P33" s="41"/>
      <c r="Q33" s="41">
        <f t="shared" si="4"/>
        <v>970907034.9969672</v>
      </c>
      <c r="R33" s="41"/>
      <c r="S33" s="41"/>
      <c r="T33" s="41"/>
      <c r="U33" s="41">
        <f t="shared" si="4"/>
        <v>1001606079.4653822</v>
      </c>
      <c r="V33" s="41"/>
      <c r="W33" s="41"/>
      <c r="X33" s="41"/>
      <c r="Y33" s="41">
        <f t="shared" si="4"/>
        <v>1032980156.9477837</v>
      </c>
      <c r="Z33" s="41"/>
      <c r="AA33" s="41"/>
      <c r="AB33" s="41"/>
      <c r="AC33" s="41">
        <f t="shared" si="4"/>
        <v>1064856809.2269838</v>
      </c>
      <c r="AD33" s="41"/>
      <c r="AE33" s="41"/>
      <c r="AF33" s="41"/>
      <c r="AG33" s="41">
        <f t="shared" si="4"/>
        <v>1097201508.3232479</v>
      </c>
      <c r="AH33" s="41"/>
      <c r="AI33" s="41"/>
      <c r="AJ33" s="41"/>
      <c r="AK33" s="41">
        <f t="shared" si="4"/>
        <v>1130426331.168299</v>
      </c>
      <c r="AL33" s="41"/>
      <c r="AM33" s="41"/>
      <c r="AN33" s="41"/>
      <c r="AO33" s="41">
        <f t="shared" si="4"/>
        <v>1165255670.314424</v>
      </c>
      <c r="AP33" s="41"/>
      <c r="AQ33" s="41"/>
      <c r="AR33" s="41"/>
      <c r="AS33" s="41">
        <f t="shared" si="4"/>
        <v>1200484296.7257283</v>
      </c>
      <c r="AT33" s="41"/>
      <c r="AU33" s="41"/>
      <c r="AV33" s="41"/>
      <c r="AW33" s="41">
        <f t="shared" si="4"/>
        <v>1237127585.2783833</v>
      </c>
      <c r="AX33" s="41"/>
      <c r="AY33" s="41"/>
    </row>
    <row r="34" spans="2:51" ht="30" x14ac:dyDescent="0.25">
      <c r="B34" s="88" t="s">
        <v>12</v>
      </c>
      <c r="C34" s="8" t="s">
        <v>41</v>
      </c>
      <c r="D34" s="8"/>
      <c r="E34" s="44">
        <v>297032690.78668851</v>
      </c>
      <c r="F34" s="44"/>
      <c r="G34" s="44"/>
      <c r="H34" s="44"/>
      <c r="I34" s="44">
        <v>306772708.31647444</v>
      </c>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row>
    <row r="35" spans="2:51" ht="60" x14ac:dyDescent="0.25">
      <c r="B35" s="88"/>
      <c r="C35" s="8" t="s">
        <v>42</v>
      </c>
      <c r="D35" s="8"/>
      <c r="E35" s="44">
        <v>95471340.615771353</v>
      </c>
      <c r="F35" s="44"/>
      <c r="G35" s="44"/>
      <c r="H35" s="44"/>
      <c r="I35" s="44">
        <v>98601947.313394338</v>
      </c>
      <c r="J35" s="44"/>
      <c r="K35" s="44"/>
      <c r="L35" s="44"/>
      <c r="M35" s="44">
        <v>101750860.9500434</v>
      </c>
      <c r="N35" s="44"/>
      <c r="O35" s="44"/>
      <c r="P35" s="44"/>
      <c r="Q35" s="44">
        <v>105003886.34908235</v>
      </c>
      <c r="R35" s="44"/>
      <c r="S35" s="44"/>
      <c r="T35" s="44"/>
      <c r="U35" s="44">
        <v>108323997.1940892</v>
      </c>
      <c r="V35" s="44"/>
      <c r="W35" s="44"/>
      <c r="X35" s="44"/>
      <c r="Y35" s="44">
        <v>111717113.0615416</v>
      </c>
      <c r="Z35" s="44"/>
      <c r="AA35" s="44"/>
      <c r="AB35" s="44"/>
      <c r="AC35" s="44">
        <v>115164582.5436479</v>
      </c>
      <c r="AD35" s="44"/>
      <c r="AE35" s="44"/>
      <c r="AF35" s="44"/>
      <c r="AG35" s="44">
        <v>118662671.4290683</v>
      </c>
      <c r="AH35" s="44"/>
      <c r="AI35" s="44"/>
      <c r="AJ35" s="44"/>
      <c r="AK35" s="44">
        <v>122255945.96127011</v>
      </c>
      <c r="AL35" s="44"/>
      <c r="AM35" s="44"/>
      <c r="AN35" s="44"/>
      <c r="AO35" s="44">
        <v>126022749.41153531</v>
      </c>
      <c r="AP35" s="44"/>
      <c r="AQ35" s="44"/>
      <c r="AR35" s="44"/>
      <c r="AS35" s="44">
        <v>129832735.89900415</v>
      </c>
      <c r="AT35" s="44"/>
      <c r="AU35" s="44"/>
      <c r="AV35" s="44"/>
      <c r="AW35" s="44">
        <v>133795718.52035433</v>
      </c>
      <c r="AX35" s="44"/>
      <c r="AY35" s="44"/>
    </row>
    <row r="36" spans="2:51" ht="60" x14ac:dyDescent="0.25">
      <c r="B36" s="88"/>
      <c r="C36" s="8" t="s">
        <v>43</v>
      </c>
      <c r="D36" s="8"/>
      <c r="E36" s="44">
        <v>166192642.55039087</v>
      </c>
      <c r="F36" s="44"/>
      <c r="G36" s="44"/>
      <c r="H36" s="44"/>
      <c r="I36" s="44">
        <v>171642275.88022768</v>
      </c>
      <c r="J36" s="44"/>
      <c r="K36" s="44"/>
      <c r="L36" s="44"/>
      <c r="M36" s="44">
        <v>177123777.18797427</v>
      </c>
      <c r="N36" s="44"/>
      <c r="O36" s="44"/>
      <c r="P36" s="44"/>
      <c r="Q36" s="44">
        <v>182786512.03450385</v>
      </c>
      <c r="R36" s="44"/>
      <c r="S36" s="44"/>
      <c r="T36" s="44"/>
      <c r="U36" s="44">
        <v>188566026.5079892</v>
      </c>
      <c r="V36" s="44"/>
      <c r="W36" s="44"/>
      <c r="X36" s="44"/>
      <c r="Y36" s="44">
        <v>194472625.1673823</v>
      </c>
      <c r="Z36" s="44"/>
      <c r="AA36" s="44"/>
      <c r="AB36" s="44"/>
      <c r="AC36" s="44">
        <v>200473840.3974995</v>
      </c>
      <c r="AD36" s="44"/>
      <c r="AE36" s="44"/>
      <c r="AF36" s="44"/>
      <c r="AG36" s="44">
        <v>206563171.83449972</v>
      </c>
      <c r="AH36" s="44"/>
      <c r="AI36" s="44"/>
      <c r="AJ36" s="44"/>
      <c r="AK36" s="44">
        <v>212818198.58979571</v>
      </c>
      <c r="AL36" s="44"/>
      <c r="AM36" s="44"/>
      <c r="AN36" s="44"/>
      <c r="AO36" s="44">
        <v>219375297.45663714</v>
      </c>
      <c r="AP36" s="44"/>
      <c r="AQ36" s="44"/>
      <c r="AR36" s="44"/>
      <c r="AS36" s="44">
        <v>226007567.60545632</v>
      </c>
      <c r="AT36" s="44"/>
      <c r="AU36" s="44"/>
      <c r="AV36" s="44"/>
      <c r="AW36" s="44">
        <v>232906167.2268244</v>
      </c>
      <c r="AX36" s="44"/>
      <c r="AY36" s="44"/>
    </row>
    <row r="37" spans="2:51" x14ac:dyDescent="0.25">
      <c r="B37" s="83" t="s">
        <v>34</v>
      </c>
      <c r="C37" s="83"/>
      <c r="D37" s="66"/>
      <c r="E37" s="41">
        <f t="shared" ref="E37:AW37" si="5">+SUM(E34:E36)</f>
        <v>558696673.9528507</v>
      </c>
      <c r="F37" s="41"/>
      <c r="G37" s="41"/>
      <c r="H37" s="41"/>
      <c r="I37" s="41">
        <f t="shared" si="5"/>
        <v>577016931.51009643</v>
      </c>
      <c r="J37" s="41"/>
      <c r="K37" s="41"/>
      <c r="L37" s="41"/>
      <c r="M37" s="41">
        <f t="shared" si="5"/>
        <v>278874638.13801765</v>
      </c>
      <c r="N37" s="41"/>
      <c r="O37" s="41"/>
      <c r="P37" s="41"/>
      <c r="Q37" s="41">
        <f t="shared" si="5"/>
        <v>287790398.38358617</v>
      </c>
      <c r="R37" s="41"/>
      <c r="S37" s="41"/>
      <c r="T37" s="41"/>
      <c r="U37" s="41">
        <f t="shared" si="5"/>
        <v>296890023.7020784</v>
      </c>
      <c r="V37" s="41"/>
      <c r="W37" s="41"/>
      <c r="X37" s="41"/>
      <c r="Y37" s="41">
        <f t="shared" si="5"/>
        <v>306189738.22892392</v>
      </c>
      <c r="Z37" s="41"/>
      <c r="AA37" s="41"/>
      <c r="AB37" s="41"/>
      <c r="AC37" s="41">
        <f t="shared" si="5"/>
        <v>315638422.94114739</v>
      </c>
      <c r="AD37" s="41"/>
      <c r="AE37" s="41"/>
      <c r="AF37" s="41"/>
      <c r="AG37" s="41">
        <f t="shared" si="5"/>
        <v>325225843.26356804</v>
      </c>
      <c r="AH37" s="41"/>
      <c r="AI37" s="41"/>
      <c r="AJ37" s="41"/>
      <c r="AK37" s="41">
        <f t="shared" si="5"/>
        <v>335074144.5510658</v>
      </c>
      <c r="AL37" s="41"/>
      <c r="AM37" s="41"/>
      <c r="AN37" s="41"/>
      <c r="AO37" s="41">
        <f t="shared" si="5"/>
        <v>345398046.86817247</v>
      </c>
      <c r="AP37" s="41"/>
      <c r="AQ37" s="41"/>
      <c r="AR37" s="41"/>
      <c r="AS37" s="41">
        <f t="shared" si="5"/>
        <v>355840303.50446045</v>
      </c>
      <c r="AT37" s="41"/>
      <c r="AU37" s="41"/>
      <c r="AV37" s="41"/>
      <c r="AW37" s="41">
        <f t="shared" si="5"/>
        <v>366701885.74717873</v>
      </c>
      <c r="AX37" s="41"/>
      <c r="AY37" s="41"/>
    </row>
    <row r="38" spans="2:51" ht="18.75" x14ac:dyDescent="0.25">
      <c r="B38" s="84" t="s">
        <v>13</v>
      </c>
      <c r="C38" s="84"/>
      <c r="D38" s="67"/>
      <c r="E38" s="43">
        <f>E37+E33</f>
        <v>1773847344.8631282</v>
      </c>
      <c r="F38" s="43"/>
      <c r="G38" s="43"/>
      <c r="H38" s="43"/>
      <c r="I38" s="43">
        <f t="shared" ref="I38:AW38" si="6">I37+I33</f>
        <v>1832013684.0238862</v>
      </c>
      <c r="J38" s="43"/>
      <c r="K38" s="43"/>
      <c r="L38" s="43"/>
      <c r="M38" s="43">
        <f t="shared" si="6"/>
        <v>1423204648.8594227</v>
      </c>
      <c r="N38" s="43"/>
      <c r="O38" s="43"/>
      <c r="P38" s="43"/>
      <c r="Q38" s="43">
        <f t="shared" si="6"/>
        <v>1258697433.3805532</v>
      </c>
      <c r="R38" s="43"/>
      <c r="S38" s="43"/>
      <c r="T38" s="43"/>
      <c r="U38" s="43">
        <f t="shared" si="6"/>
        <v>1298496103.1674607</v>
      </c>
      <c r="V38" s="43"/>
      <c r="W38" s="43"/>
      <c r="X38" s="43"/>
      <c r="Y38" s="43">
        <f t="shared" si="6"/>
        <v>1339169895.1767077</v>
      </c>
      <c r="Z38" s="43"/>
      <c r="AA38" s="43"/>
      <c r="AB38" s="43"/>
      <c r="AC38" s="43">
        <f t="shared" si="6"/>
        <v>1380495232.1681311</v>
      </c>
      <c r="AD38" s="43"/>
      <c r="AE38" s="43"/>
      <c r="AF38" s="43"/>
      <c r="AG38" s="43">
        <f t="shared" si="6"/>
        <v>1422427351.5868158</v>
      </c>
      <c r="AH38" s="43"/>
      <c r="AI38" s="43"/>
      <c r="AJ38" s="43"/>
      <c r="AK38" s="43">
        <f t="shared" si="6"/>
        <v>1465500475.7193646</v>
      </c>
      <c r="AL38" s="43"/>
      <c r="AM38" s="43"/>
      <c r="AN38" s="43"/>
      <c r="AO38" s="43">
        <f t="shared" si="6"/>
        <v>1510653717.1825964</v>
      </c>
      <c r="AP38" s="43"/>
      <c r="AQ38" s="43"/>
      <c r="AR38" s="43"/>
      <c r="AS38" s="43">
        <f t="shared" si="6"/>
        <v>1556324600.2301888</v>
      </c>
      <c r="AT38" s="43"/>
      <c r="AU38" s="43"/>
      <c r="AV38" s="43"/>
      <c r="AW38" s="43">
        <f t="shared" si="6"/>
        <v>1603829471.025562</v>
      </c>
      <c r="AX38" s="43"/>
      <c r="AY38" s="43"/>
    </row>
    <row r="39" spans="2:51" x14ac:dyDescent="0.25">
      <c r="AY39" s="16"/>
    </row>
    <row r="40" spans="2:51" ht="28.5" x14ac:dyDescent="0.25">
      <c r="B40" s="80" t="s">
        <v>44</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row>
    <row r="41" spans="2:51" x14ac:dyDescent="0.25">
      <c r="B41" s="3"/>
      <c r="C41" s="4"/>
      <c r="D41" s="4"/>
      <c r="E41" s="4"/>
      <c r="F41" s="4"/>
      <c r="G41" s="4"/>
      <c r="H41" s="4"/>
      <c r="AX41" s="5"/>
    </row>
    <row r="42" spans="2:51" ht="39" customHeight="1" x14ac:dyDescent="0.25">
      <c r="B42" s="38" t="s">
        <v>31</v>
      </c>
      <c r="C42" s="39" t="s">
        <v>14</v>
      </c>
      <c r="D42" s="81">
        <v>2021</v>
      </c>
      <c r="E42" s="81"/>
      <c r="F42" s="81"/>
      <c r="G42" s="81"/>
      <c r="H42" s="81">
        <v>2022</v>
      </c>
      <c r="I42" s="81"/>
      <c r="J42" s="81"/>
      <c r="K42" s="81"/>
      <c r="L42" s="81">
        <v>2023</v>
      </c>
      <c r="M42" s="81"/>
      <c r="N42" s="81"/>
      <c r="O42" s="81"/>
      <c r="P42" s="81">
        <v>2024</v>
      </c>
      <c r="Q42" s="81"/>
      <c r="R42" s="81"/>
      <c r="S42" s="81"/>
      <c r="T42" s="81">
        <v>2025</v>
      </c>
      <c r="U42" s="81"/>
      <c r="V42" s="81"/>
      <c r="W42" s="81"/>
      <c r="X42" s="81">
        <v>2026</v>
      </c>
      <c r="Y42" s="81"/>
      <c r="Z42" s="81"/>
      <c r="AA42" s="81"/>
      <c r="AB42" s="81">
        <v>2027</v>
      </c>
      <c r="AC42" s="81"/>
      <c r="AD42" s="81"/>
      <c r="AE42" s="81"/>
      <c r="AF42" s="81">
        <v>2028</v>
      </c>
      <c r="AG42" s="81"/>
      <c r="AH42" s="81"/>
      <c r="AI42" s="81"/>
      <c r="AJ42" s="81">
        <v>2029</v>
      </c>
      <c r="AK42" s="81"/>
      <c r="AL42" s="81"/>
      <c r="AM42" s="81"/>
      <c r="AN42" s="81">
        <v>2030</v>
      </c>
      <c r="AO42" s="81"/>
      <c r="AP42" s="81"/>
      <c r="AQ42" s="81"/>
      <c r="AR42" s="81">
        <v>2031</v>
      </c>
      <c r="AS42" s="81"/>
      <c r="AT42" s="81"/>
      <c r="AU42" s="81"/>
      <c r="AV42" s="81">
        <v>2032</v>
      </c>
      <c r="AW42" s="81"/>
      <c r="AX42" s="81"/>
      <c r="AY42" s="81"/>
    </row>
    <row r="43" spans="2:51" ht="69" x14ac:dyDescent="0.25">
      <c r="B43" s="38" t="s">
        <v>32</v>
      </c>
      <c r="C43" s="39" t="s">
        <v>33</v>
      </c>
      <c r="D43" s="7" t="s">
        <v>2</v>
      </c>
      <c r="E43" s="7" t="s">
        <v>3</v>
      </c>
      <c r="F43" s="7" t="s">
        <v>4</v>
      </c>
      <c r="G43" s="7" t="s">
        <v>5</v>
      </c>
      <c r="H43" s="7" t="s">
        <v>2</v>
      </c>
      <c r="I43" s="7" t="s">
        <v>3</v>
      </c>
      <c r="J43" s="7" t="s">
        <v>4</v>
      </c>
      <c r="K43" s="7" t="s">
        <v>5</v>
      </c>
      <c r="L43" s="7" t="s">
        <v>2</v>
      </c>
      <c r="M43" s="7" t="s">
        <v>3</v>
      </c>
      <c r="N43" s="7" t="s">
        <v>4</v>
      </c>
      <c r="O43" s="7" t="s">
        <v>5</v>
      </c>
      <c r="P43" s="7" t="s">
        <v>2</v>
      </c>
      <c r="Q43" s="7" t="s">
        <v>3</v>
      </c>
      <c r="R43" s="7" t="s">
        <v>4</v>
      </c>
      <c r="S43" s="7" t="s">
        <v>5</v>
      </c>
      <c r="T43" s="7" t="s">
        <v>2</v>
      </c>
      <c r="U43" s="7" t="s">
        <v>3</v>
      </c>
      <c r="V43" s="7" t="s">
        <v>4</v>
      </c>
      <c r="W43" s="7" t="s">
        <v>5</v>
      </c>
      <c r="X43" s="7" t="s">
        <v>2</v>
      </c>
      <c r="Y43" s="7" t="s">
        <v>3</v>
      </c>
      <c r="Z43" s="7" t="s">
        <v>4</v>
      </c>
      <c r="AA43" s="7" t="s">
        <v>5</v>
      </c>
      <c r="AB43" s="7" t="s">
        <v>2</v>
      </c>
      <c r="AC43" s="7" t="s">
        <v>3</v>
      </c>
      <c r="AD43" s="7" t="s">
        <v>4</v>
      </c>
      <c r="AE43" s="7" t="s">
        <v>5</v>
      </c>
      <c r="AF43" s="7" t="s">
        <v>2</v>
      </c>
      <c r="AG43" s="7" t="s">
        <v>3</v>
      </c>
      <c r="AH43" s="7" t="s">
        <v>4</v>
      </c>
      <c r="AI43" s="7" t="s">
        <v>5</v>
      </c>
      <c r="AJ43" s="7" t="s">
        <v>2</v>
      </c>
      <c r="AK43" s="7" t="s">
        <v>3</v>
      </c>
      <c r="AL43" s="7" t="s">
        <v>4</v>
      </c>
      <c r="AM43" s="7" t="s">
        <v>5</v>
      </c>
      <c r="AN43" s="7" t="s">
        <v>2</v>
      </c>
      <c r="AO43" s="7" t="s">
        <v>3</v>
      </c>
      <c r="AP43" s="7" t="s">
        <v>4</v>
      </c>
      <c r="AQ43" s="7" t="s">
        <v>5</v>
      </c>
      <c r="AR43" s="7" t="s">
        <v>2</v>
      </c>
      <c r="AS43" s="7" t="s">
        <v>3</v>
      </c>
      <c r="AT43" s="7" t="s">
        <v>4</v>
      </c>
      <c r="AU43" s="7" t="s">
        <v>5</v>
      </c>
      <c r="AV43" s="7" t="s">
        <v>2</v>
      </c>
      <c r="AW43" s="7" t="s">
        <v>3</v>
      </c>
      <c r="AX43" s="7" t="s">
        <v>4</v>
      </c>
      <c r="AY43" s="7" t="s">
        <v>5</v>
      </c>
    </row>
    <row r="44" spans="2:51" ht="45" x14ac:dyDescent="0.25">
      <c r="B44" s="88" t="s">
        <v>15</v>
      </c>
      <c r="C44" s="8" t="s">
        <v>45</v>
      </c>
      <c r="D44" s="8"/>
      <c r="E44" s="44">
        <v>37133114.674944319</v>
      </c>
      <c r="F44" s="44"/>
      <c r="G44" s="44"/>
      <c r="H44" s="44"/>
      <c r="I44" s="44">
        <v>38350748.959277168</v>
      </c>
      <c r="J44" s="44"/>
      <c r="K44" s="44"/>
      <c r="L44" s="44"/>
      <c r="M44" s="44">
        <v>39575503.638713077</v>
      </c>
      <c r="N44" s="44"/>
      <c r="O44" s="44"/>
      <c r="P44" s="44"/>
      <c r="Q44" s="44">
        <v>40840752.082946882</v>
      </c>
      <c r="R44" s="44"/>
      <c r="S44" s="44"/>
      <c r="T44" s="44"/>
      <c r="U44" s="44">
        <v>42132093.085869804</v>
      </c>
      <c r="V44" s="44"/>
      <c r="W44" s="44"/>
      <c r="X44" s="44"/>
      <c r="Y44" s="44">
        <v>43451829.038029134</v>
      </c>
      <c r="Z44" s="44"/>
      <c r="AA44" s="44"/>
      <c r="AB44" s="44"/>
      <c r="AC44" s="44">
        <v>44792705.56486693</v>
      </c>
      <c r="AD44" s="44"/>
      <c r="AE44" s="44"/>
      <c r="AF44" s="44"/>
      <c r="AG44" s="44">
        <v>46153270.26300218</v>
      </c>
      <c r="AH44" s="44"/>
      <c r="AI44" s="44"/>
      <c r="AJ44" s="44"/>
      <c r="AK44" s="44">
        <v>47550856.956581764</v>
      </c>
      <c r="AL44" s="44"/>
      <c r="AM44" s="44"/>
      <c r="AN44" s="44"/>
      <c r="AO44" s="44">
        <v>49015936.880824156</v>
      </c>
      <c r="AP44" s="44"/>
      <c r="AQ44" s="44"/>
      <c r="AR44" s="44"/>
      <c r="AS44" s="44">
        <v>50497812.637848958</v>
      </c>
      <c r="AT44" s="44"/>
      <c r="AU44" s="44"/>
      <c r="AV44" s="44"/>
      <c r="AW44" s="44">
        <v>52039195.498760596</v>
      </c>
      <c r="AX44" s="44"/>
      <c r="AY44" s="44"/>
    </row>
    <row r="45" spans="2:51" ht="135" x14ac:dyDescent="0.25">
      <c r="B45" s="88"/>
      <c r="C45" s="8" t="s">
        <v>46</v>
      </c>
      <c r="D45" s="8"/>
      <c r="E45" s="44">
        <v>208667318.30788845</v>
      </c>
      <c r="F45" s="44"/>
      <c r="G45" s="44"/>
      <c r="H45" s="44"/>
      <c r="I45" s="44">
        <v>215509741.38539353</v>
      </c>
      <c r="J45" s="44"/>
      <c r="K45" s="44"/>
      <c r="L45" s="44"/>
      <c r="M45" s="44">
        <v>222392177.09756318</v>
      </c>
      <c r="N45" s="44"/>
      <c r="O45" s="44"/>
      <c r="P45" s="44"/>
      <c r="Q45" s="44">
        <v>229502165.10052598</v>
      </c>
      <c r="R45" s="44"/>
      <c r="S45" s="44"/>
      <c r="T45" s="44"/>
      <c r="U45" s="44">
        <v>236758778.67737639</v>
      </c>
      <c r="V45" s="44"/>
      <c r="W45" s="44"/>
      <c r="X45" s="44"/>
      <c r="Y45" s="44">
        <v>244174955.97417107</v>
      </c>
      <c r="Z45" s="44"/>
      <c r="AA45" s="44"/>
      <c r="AB45" s="44"/>
      <c r="AC45" s="44">
        <v>251709931.46670723</v>
      </c>
      <c r="AD45" s="44"/>
      <c r="AE45" s="44"/>
      <c r="AF45" s="44"/>
      <c r="AG45" s="44">
        <v>259355543.46100163</v>
      </c>
      <c r="AH45" s="44"/>
      <c r="AI45" s="44"/>
      <c r="AJ45" s="44"/>
      <c r="AK45" s="44">
        <v>267209198.34572962</v>
      </c>
      <c r="AL45" s="44"/>
      <c r="AM45" s="44"/>
      <c r="AN45" s="44"/>
      <c r="AO45" s="44">
        <v>275442127.40580297</v>
      </c>
      <c r="AP45" s="44"/>
      <c r="AQ45" s="44"/>
      <c r="AR45" s="44"/>
      <c r="AS45" s="44">
        <v>283769439.64423686</v>
      </c>
      <c r="AT45" s="44"/>
      <c r="AU45" s="44"/>
      <c r="AV45" s="44"/>
      <c r="AW45" s="44">
        <v>292431148.49596429</v>
      </c>
      <c r="AX45" s="44"/>
      <c r="AY45" s="44"/>
    </row>
    <row r="46" spans="2:51" ht="60" x14ac:dyDescent="0.25">
      <c r="B46" s="88"/>
      <c r="C46" s="8" t="s">
        <v>47</v>
      </c>
      <c r="D46" s="8"/>
      <c r="E46" s="44">
        <v>527334230.10562265</v>
      </c>
      <c r="F46" s="44"/>
      <c r="G46" s="44"/>
      <c r="H46" s="44"/>
      <c r="I46" s="44">
        <v>544626079.8063463</v>
      </c>
      <c r="J46" s="44"/>
      <c r="K46" s="44"/>
      <c r="L46" s="44"/>
      <c r="M46" s="44">
        <v>562019047.55500615</v>
      </c>
      <c r="N46" s="44"/>
      <c r="O46" s="44"/>
      <c r="P46" s="44"/>
      <c r="Q46" s="44">
        <v>579987074.7477957</v>
      </c>
      <c r="R46" s="44"/>
      <c r="S46" s="44"/>
      <c r="T46" s="44"/>
      <c r="U46" s="44">
        <v>598325647.1929363</v>
      </c>
      <c r="V46" s="44"/>
      <c r="W46" s="44"/>
      <c r="X46" s="44"/>
      <c r="Y46" s="44">
        <v>617067461.5644691</v>
      </c>
      <c r="Z46" s="44"/>
      <c r="AA46" s="44"/>
      <c r="AB46" s="44"/>
      <c r="AC46" s="44">
        <v>0</v>
      </c>
      <c r="AD46" s="44"/>
      <c r="AE46" s="44"/>
      <c r="AF46" s="44"/>
      <c r="AG46" s="44">
        <v>327715564.04638553</v>
      </c>
      <c r="AH46" s="44"/>
      <c r="AI46" s="44"/>
      <c r="AJ46" s="44"/>
      <c r="AK46" s="44">
        <v>0</v>
      </c>
      <c r="AL46" s="44"/>
      <c r="AM46" s="44"/>
      <c r="AN46" s="44"/>
      <c r="AO46" s="44">
        <v>348042193.12359577</v>
      </c>
      <c r="AP46" s="44"/>
      <c r="AQ46" s="44"/>
      <c r="AR46" s="44"/>
      <c r="AS46" s="44">
        <v>0</v>
      </c>
      <c r="AT46" s="44"/>
      <c r="AU46" s="44"/>
      <c r="AV46" s="44"/>
      <c r="AW46" s="44">
        <v>369509120.55017442</v>
      </c>
      <c r="AX46" s="44"/>
      <c r="AY46" s="44"/>
    </row>
    <row r="47" spans="2:51" x14ac:dyDescent="0.25">
      <c r="B47" s="83" t="s">
        <v>34</v>
      </c>
      <c r="C47" s="83"/>
      <c r="D47" s="66"/>
      <c r="E47" s="41">
        <v>773134663.08845544</v>
      </c>
      <c r="F47" s="41"/>
      <c r="G47" s="41"/>
      <c r="H47" s="41"/>
      <c r="I47" s="41">
        <v>798486570.15101695</v>
      </c>
      <c r="J47" s="41"/>
      <c r="K47" s="41"/>
      <c r="L47" s="41"/>
      <c r="M47" s="41">
        <v>823986728.29128242</v>
      </c>
      <c r="N47" s="41"/>
      <c r="O47" s="41"/>
      <c r="P47" s="41"/>
      <c r="Q47" s="41">
        <v>850329991.93126857</v>
      </c>
      <c r="R47" s="41"/>
      <c r="S47" s="41"/>
      <c r="T47" s="41"/>
      <c r="U47" s="41">
        <v>877216518.95618248</v>
      </c>
      <c r="V47" s="41"/>
      <c r="W47" s="41"/>
      <c r="X47" s="41"/>
      <c r="Y47" s="41">
        <v>904694246.57666934</v>
      </c>
      <c r="Z47" s="41"/>
      <c r="AA47" s="41"/>
      <c r="AB47" s="41"/>
      <c r="AC47" s="41">
        <v>296502637.03157413</v>
      </c>
      <c r="AD47" s="41"/>
      <c r="AE47" s="41"/>
      <c r="AF47" s="41"/>
      <c r="AG47" s="41">
        <v>633224377.77038932</v>
      </c>
      <c r="AH47" s="41"/>
      <c r="AI47" s="41"/>
      <c r="AJ47" s="41"/>
      <c r="AK47" s="41">
        <v>314760055.30231136</v>
      </c>
      <c r="AL47" s="41"/>
      <c r="AM47" s="41"/>
      <c r="AN47" s="41"/>
      <c r="AO47" s="41">
        <v>672500257.41022289</v>
      </c>
      <c r="AP47" s="41"/>
      <c r="AQ47" s="41"/>
      <c r="AR47" s="41"/>
      <c r="AS47" s="41">
        <v>334267252.28208584</v>
      </c>
      <c r="AT47" s="41"/>
      <c r="AU47" s="41"/>
      <c r="AV47" s="41"/>
      <c r="AW47" s="41">
        <v>713979464.54489923</v>
      </c>
      <c r="AX47" s="41"/>
      <c r="AY47" s="41"/>
    </row>
    <row r="48" spans="2:51" ht="150" x14ac:dyDescent="0.25">
      <c r="B48" s="88" t="s">
        <v>16</v>
      </c>
      <c r="C48" s="8" t="s">
        <v>48</v>
      </c>
      <c r="D48" s="8"/>
      <c r="E48" s="44">
        <v>269284957.36643577</v>
      </c>
      <c r="F48" s="44"/>
      <c r="G48" s="44"/>
      <c r="H48" s="44"/>
      <c r="I48" s="44">
        <v>0</v>
      </c>
      <c r="J48" s="44"/>
      <c r="K48" s="44"/>
      <c r="L48" s="44"/>
      <c r="M48" s="44">
        <v>0</v>
      </c>
      <c r="N48" s="44"/>
      <c r="O48" s="44"/>
      <c r="P48" s="44"/>
      <c r="Q48" s="44">
        <v>0</v>
      </c>
      <c r="R48" s="44"/>
      <c r="S48" s="44"/>
      <c r="T48" s="44"/>
      <c r="U48" s="44">
        <v>0</v>
      </c>
      <c r="V48" s="44"/>
      <c r="W48" s="44"/>
      <c r="X48" s="44"/>
      <c r="Y48" s="44">
        <v>630215053.72909439</v>
      </c>
      <c r="Z48" s="44"/>
      <c r="AA48" s="44"/>
      <c r="AB48" s="44"/>
      <c r="AC48" s="44">
        <v>0</v>
      </c>
      <c r="AD48" s="44"/>
      <c r="AE48" s="44"/>
      <c r="AF48" s="44"/>
      <c r="AG48" s="44">
        <v>0</v>
      </c>
      <c r="AH48" s="44"/>
      <c r="AI48" s="44"/>
      <c r="AJ48" s="44"/>
      <c r="AK48" s="44">
        <v>0</v>
      </c>
      <c r="AL48" s="44"/>
      <c r="AM48" s="44"/>
      <c r="AN48" s="44"/>
      <c r="AO48" s="44">
        <v>0</v>
      </c>
      <c r="AP48" s="44"/>
      <c r="AQ48" s="44"/>
      <c r="AR48" s="44"/>
      <c r="AS48" s="44">
        <v>0</v>
      </c>
      <c r="AT48" s="44"/>
      <c r="AU48" s="44"/>
      <c r="AV48" s="44"/>
      <c r="AW48" s="44">
        <v>0</v>
      </c>
      <c r="AX48" s="44"/>
      <c r="AY48" s="44"/>
    </row>
    <row r="49" spans="2:51" ht="105" x14ac:dyDescent="0.25">
      <c r="B49" s="88"/>
      <c r="C49" s="8" t="s">
        <v>49</v>
      </c>
      <c r="D49" s="8"/>
      <c r="E49" s="44">
        <v>478367658.1218915</v>
      </c>
      <c r="F49" s="44"/>
      <c r="G49" s="44"/>
      <c r="H49" s="44"/>
      <c r="I49" s="44">
        <v>0</v>
      </c>
      <c r="J49" s="44"/>
      <c r="K49" s="44"/>
      <c r="L49" s="44"/>
      <c r="M49" s="44">
        <v>0</v>
      </c>
      <c r="N49" s="44"/>
      <c r="O49" s="44"/>
      <c r="P49" s="44"/>
      <c r="Q49" s="44">
        <v>0</v>
      </c>
      <c r="R49" s="44"/>
      <c r="S49" s="44"/>
      <c r="T49" s="44"/>
      <c r="U49" s="44">
        <v>0</v>
      </c>
      <c r="V49" s="44"/>
      <c r="W49" s="44"/>
      <c r="X49" s="44"/>
      <c r="Y49" s="44">
        <v>1119537096.7391634</v>
      </c>
      <c r="Z49" s="44"/>
      <c r="AA49" s="44"/>
      <c r="AB49" s="44"/>
      <c r="AC49" s="44">
        <v>0</v>
      </c>
      <c r="AD49" s="44"/>
      <c r="AE49" s="44"/>
      <c r="AF49" s="44"/>
      <c r="AG49" s="44">
        <v>0</v>
      </c>
      <c r="AH49" s="44"/>
      <c r="AI49" s="44"/>
      <c r="AJ49" s="44"/>
      <c r="AK49" s="44">
        <v>0</v>
      </c>
      <c r="AL49" s="44"/>
      <c r="AM49" s="44"/>
      <c r="AN49" s="44"/>
      <c r="AO49" s="44">
        <v>0</v>
      </c>
      <c r="AP49" s="44"/>
      <c r="AQ49" s="44"/>
      <c r="AR49" s="44"/>
      <c r="AS49" s="44">
        <v>0</v>
      </c>
      <c r="AT49" s="44"/>
      <c r="AU49" s="44"/>
      <c r="AV49" s="44"/>
      <c r="AW49" s="44">
        <v>0</v>
      </c>
      <c r="AX49" s="44"/>
      <c r="AY49" s="44"/>
    </row>
    <row r="50" spans="2:51" ht="135" x14ac:dyDescent="0.25">
      <c r="B50" s="88"/>
      <c r="C50" s="8" t="s">
        <v>50</v>
      </c>
      <c r="D50" s="8"/>
      <c r="E50" s="44">
        <v>490302263.42749971</v>
      </c>
      <c r="F50" s="44"/>
      <c r="G50" s="44"/>
      <c r="H50" s="44"/>
      <c r="I50" s="44">
        <v>0</v>
      </c>
      <c r="J50" s="44"/>
      <c r="K50" s="44"/>
      <c r="L50" s="44"/>
      <c r="M50" s="44">
        <v>505960366.7961846</v>
      </c>
      <c r="N50" s="44"/>
      <c r="O50" s="44"/>
      <c r="P50" s="44"/>
      <c r="Q50" s="44">
        <v>0</v>
      </c>
      <c r="R50" s="44"/>
      <c r="S50" s="44"/>
      <c r="T50" s="44"/>
      <c r="U50" s="44">
        <v>0</v>
      </c>
      <c r="V50" s="44"/>
      <c r="W50" s="44"/>
      <c r="X50" s="44"/>
      <c r="Y50" s="44">
        <v>0</v>
      </c>
      <c r="Z50" s="44"/>
      <c r="AA50" s="44"/>
      <c r="AB50" s="44"/>
      <c r="AC50" s="44">
        <v>0</v>
      </c>
      <c r="AD50" s="44"/>
      <c r="AE50" s="44"/>
      <c r="AF50" s="44"/>
      <c r="AG50" s="44">
        <v>0</v>
      </c>
      <c r="AH50" s="44"/>
      <c r="AI50" s="44"/>
      <c r="AJ50" s="44"/>
      <c r="AK50" s="44">
        <v>0</v>
      </c>
      <c r="AL50" s="44"/>
      <c r="AM50" s="44"/>
      <c r="AN50" s="44"/>
      <c r="AO50" s="44">
        <v>0</v>
      </c>
      <c r="AP50" s="44"/>
      <c r="AQ50" s="44"/>
      <c r="AR50" s="44"/>
      <c r="AS50" s="44">
        <v>0</v>
      </c>
      <c r="AT50" s="44"/>
      <c r="AU50" s="44"/>
      <c r="AV50" s="44"/>
      <c r="AW50" s="44">
        <v>0</v>
      </c>
      <c r="AX50" s="44"/>
      <c r="AY50" s="44"/>
    </row>
    <row r="51" spans="2:51" ht="120" x14ac:dyDescent="0.25">
      <c r="B51" s="88"/>
      <c r="C51" s="8" t="s">
        <v>51</v>
      </c>
      <c r="D51" s="8"/>
      <c r="E51" s="44">
        <v>0</v>
      </c>
      <c r="F51" s="44"/>
      <c r="G51" s="44"/>
      <c r="H51" s="44"/>
      <c r="I51" s="44">
        <v>866203118.96944189</v>
      </c>
      <c r="J51" s="44"/>
      <c r="K51" s="44"/>
      <c r="L51" s="44"/>
      <c r="M51" s="44">
        <v>0</v>
      </c>
      <c r="N51" s="44"/>
      <c r="O51" s="44"/>
      <c r="P51" s="44"/>
      <c r="Q51" s="44">
        <v>0</v>
      </c>
      <c r="R51" s="44"/>
      <c r="S51" s="44"/>
      <c r="T51" s="44"/>
      <c r="U51" s="44">
        <v>0</v>
      </c>
      <c r="V51" s="44"/>
      <c r="W51" s="44"/>
      <c r="X51" s="44"/>
      <c r="Y51" s="44">
        <v>0</v>
      </c>
      <c r="Z51" s="44"/>
      <c r="AA51" s="44"/>
      <c r="AB51" s="44"/>
      <c r="AC51" s="44">
        <v>0</v>
      </c>
      <c r="AD51" s="44"/>
      <c r="AE51" s="44"/>
      <c r="AF51" s="44"/>
      <c r="AG51" s="44">
        <v>0</v>
      </c>
      <c r="AH51" s="44"/>
      <c r="AI51" s="44"/>
      <c r="AJ51" s="44"/>
      <c r="AK51" s="44">
        <v>0</v>
      </c>
      <c r="AL51" s="44"/>
      <c r="AM51" s="44"/>
      <c r="AN51" s="44"/>
      <c r="AO51" s="44">
        <v>0</v>
      </c>
      <c r="AP51" s="44"/>
      <c r="AQ51" s="44"/>
      <c r="AR51" s="44"/>
      <c r="AS51" s="44">
        <v>0</v>
      </c>
      <c r="AT51" s="44"/>
      <c r="AU51" s="44"/>
      <c r="AV51" s="44"/>
      <c r="AW51" s="44">
        <v>0</v>
      </c>
      <c r="AX51" s="44"/>
      <c r="AY51" s="44"/>
    </row>
    <row r="52" spans="2:51" ht="45" x14ac:dyDescent="0.25">
      <c r="B52" s="88"/>
      <c r="C52" s="8" t="s">
        <v>52</v>
      </c>
      <c r="D52" s="8"/>
      <c r="E52" s="44">
        <v>0</v>
      </c>
      <c r="F52" s="44"/>
      <c r="G52" s="44"/>
      <c r="H52" s="44"/>
      <c r="I52" s="44">
        <v>153946538.67163339</v>
      </c>
      <c r="J52" s="44"/>
      <c r="K52" s="44"/>
      <c r="L52" s="44"/>
      <c r="M52" s="44">
        <v>0</v>
      </c>
      <c r="N52" s="44"/>
      <c r="O52" s="44"/>
      <c r="P52" s="44"/>
      <c r="Q52" s="44">
        <v>0</v>
      </c>
      <c r="R52" s="44"/>
      <c r="S52" s="44"/>
      <c r="T52" s="44"/>
      <c r="U52" s="44">
        <v>0</v>
      </c>
      <c r="V52" s="44"/>
      <c r="W52" s="44"/>
      <c r="X52" s="44"/>
      <c r="Y52" s="44">
        <v>0</v>
      </c>
      <c r="Z52" s="44"/>
      <c r="AA52" s="44"/>
      <c r="AB52" s="44"/>
      <c r="AC52" s="44">
        <v>0</v>
      </c>
      <c r="AD52" s="44"/>
      <c r="AE52" s="44"/>
      <c r="AF52" s="44"/>
      <c r="AG52" s="44">
        <v>0</v>
      </c>
      <c r="AH52" s="44"/>
      <c r="AI52" s="44"/>
      <c r="AJ52" s="44"/>
      <c r="AK52" s="44">
        <v>0</v>
      </c>
      <c r="AL52" s="44"/>
      <c r="AM52" s="44"/>
      <c r="AN52" s="44"/>
      <c r="AO52" s="44">
        <v>0</v>
      </c>
      <c r="AP52" s="44"/>
      <c r="AQ52" s="44"/>
      <c r="AR52" s="44"/>
      <c r="AS52" s="44">
        <v>0</v>
      </c>
      <c r="AT52" s="44"/>
      <c r="AU52" s="44"/>
      <c r="AV52" s="44"/>
      <c r="AW52" s="44">
        <v>0</v>
      </c>
      <c r="AX52" s="44"/>
      <c r="AY52" s="44"/>
    </row>
    <row r="53" spans="2:51" ht="75" x14ac:dyDescent="0.25">
      <c r="B53" s="88"/>
      <c r="C53" s="8" t="s">
        <v>53</v>
      </c>
      <c r="D53" s="8"/>
      <c r="E53" s="44">
        <v>2084659019.7747545</v>
      </c>
      <c r="F53" s="44"/>
      <c r="G53" s="44"/>
      <c r="H53" s="44"/>
      <c r="I53" s="44">
        <v>0</v>
      </c>
      <c r="J53" s="44"/>
      <c r="K53" s="44"/>
      <c r="L53" s="44"/>
      <c r="M53" s="44">
        <v>0</v>
      </c>
      <c r="N53" s="44"/>
      <c r="O53" s="44"/>
      <c r="P53" s="44"/>
      <c r="Q53" s="44">
        <v>2292806379.141355</v>
      </c>
      <c r="R53" s="44"/>
      <c r="S53" s="44"/>
      <c r="T53" s="44"/>
      <c r="U53" s="44">
        <v>0</v>
      </c>
      <c r="V53" s="44"/>
      <c r="W53" s="44"/>
      <c r="X53" s="44"/>
      <c r="Y53" s="44">
        <v>0</v>
      </c>
      <c r="Z53" s="44"/>
      <c r="AA53" s="44"/>
      <c r="AB53" s="44"/>
      <c r="AC53" s="44">
        <v>2514669682.1239576</v>
      </c>
      <c r="AD53" s="44"/>
      <c r="AE53" s="44"/>
      <c r="AF53" s="44"/>
      <c r="AG53" s="44">
        <v>0</v>
      </c>
      <c r="AH53" s="44"/>
      <c r="AI53" s="44"/>
      <c r="AJ53" s="44"/>
      <c r="AK53" s="44">
        <v>0</v>
      </c>
      <c r="AL53" s="44"/>
      <c r="AM53" s="44"/>
      <c r="AN53" s="44"/>
      <c r="AO53" s="44">
        <v>2751762566.2645373</v>
      </c>
      <c r="AP53" s="44"/>
      <c r="AQ53" s="44"/>
      <c r="AR53" s="44"/>
      <c r="AS53" s="44">
        <v>0</v>
      </c>
      <c r="AT53" s="44"/>
      <c r="AU53" s="44"/>
      <c r="AV53" s="44"/>
      <c r="AW53" s="44">
        <v>0</v>
      </c>
      <c r="AX53" s="44"/>
      <c r="AY53" s="44"/>
    </row>
    <row r="54" spans="2:51" ht="60" x14ac:dyDescent="0.25">
      <c r="B54" s="88"/>
      <c r="C54" s="8" t="s">
        <v>54</v>
      </c>
      <c r="D54" s="8"/>
      <c r="E54" s="44">
        <v>2084659019.7747545</v>
      </c>
      <c r="F54" s="44"/>
      <c r="G54" s="44"/>
      <c r="H54" s="44"/>
      <c r="I54" s="44">
        <v>0</v>
      </c>
      <c r="J54" s="44"/>
      <c r="K54" s="44"/>
      <c r="L54" s="44"/>
      <c r="M54" s="44">
        <v>0</v>
      </c>
      <c r="N54" s="44"/>
      <c r="O54" s="44"/>
      <c r="P54" s="44"/>
      <c r="Q54" s="44">
        <v>2292806379.141355</v>
      </c>
      <c r="R54" s="44"/>
      <c r="S54" s="44"/>
      <c r="T54" s="44"/>
      <c r="U54" s="44">
        <v>0</v>
      </c>
      <c r="V54" s="44"/>
      <c r="W54" s="44"/>
      <c r="X54" s="44"/>
      <c r="Y54" s="44">
        <v>0</v>
      </c>
      <c r="Z54" s="44"/>
      <c r="AA54" s="44"/>
      <c r="AB54" s="44"/>
      <c r="AC54" s="44">
        <v>2514669682.1239576</v>
      </c>
      <c r="AD54" s="44"/>
      <c r="AE54" s="44"/>
      <c r="AF54" s="44"/>
      <c r="AG54" s="44">
        <v>0</v>
      </c>
      <c r="AH54" s="44"/>
      <c r="AI54" s="44"/>
      <c r="AJ54" s="44"/>
      <c r="AK54" s="44">
        <v>0</v>
      </c>
      <c r="AL54" s="44"/>
      <c r="AM54" s="44"/>
      <c r="AN54" s="44"/>
      <c r="AO54" s="44">
        <v>2751762566.2645373</v>
      </c>
      <c r="AP54" s="44"/>
      <c r="AQ54" s="44"/>
      <c r="AR54" s="44"/>
      <c r="AS54" s="44">
        <v>0</v>
      </c>
      <c r="AT54" s="44"/>
      <c r="AU54" s="44"/>
      <c r="AV54" s="44"/>
      <c r="AW54" s="44">
        <v>0</v>
      </c>
      <c r="AX54" s="44"/>
      <c r="AY54" s="44"/>
    </row>
    <row r="55" spans="2:51" x14ac:dyDescent="0.25">
      <c r="B55" s="83" t="s">
        <v>34</v>
      </c>
      <c r="C55" s="83"/>
      <c r="D55" s="66"/>
      <c r="E55" s="41">
        <v>5407272918.4653358</v>
      </c>
      <c r="F55" s="41"/>
      <c r="G55" s="41"/>
      <c r="H55" s="41"/>
      <c r="I55" s="41">
        <v>1020149657.6410753</v>
      </c>
      <c r="J55" s="41"/>
      <c r="K55" s="41"/>
      <c r="L55" s="41"/>
      <c r="M55" s="41">
        <v>505960366.7961846</v>
      </c>
      <c r="N55" s="41"/>
      <c r="O55" s="41"/>
      <c r="P55" s="41"/>
      <c r="Q55" s="41">
        <v>4585612758.2827101</v>
      </c>
      <c r="R55" s="41"/>
      <c r="S55" s="41"/>
      <c r="T55" s="41"/>
      <c r="U55" s="41">
        <v>0</v>
      </c>
      <c r="V55" s="41"/>
      <c r="W55" s="41"/>
      <c r="X55" s="41"/>
      <c r="Y55" s="41">
        <v>1749752150.4682579</v>
      </c>
      <c r="Z55" s="41"/>
      <c r="AA55" s="41"/>
      <c r="AB55" s="41"/>
      <c r="AC55" s="41">
        <v>5029339364.2479153</v>
      </c>
      <c r="AD55" s="41"/>
      <c r="AE55" s="41"/>
      <c r="AF55" s="41"/>
      <c r="AG55" s="41">
        <v>0</v>
      </c>
      <c r="AH55" s="41"/>
      <c r="AI55" s="41"/>
      <c r="AJ55" s="41"/>
      <c r="AK55" s="41">
        <v>0</v>
      </c>
      <c r="AL55" s="41"/>
      <c r="AM55" s="41"/>
      <c r="AN55" s="41"/>
      <c r="AO55" s="41">
        <v>5503525132.5290747</v>
      </c>
      <c r="AP55" s="41"/>
      <c r="AQ55" s="41"/>
      <c r="AR55" s="41"/>
      <c r="AS55" s="41">
        <v>0</v>
      </c>
      <c r="AT55" s="41"/>
      <c r="AU55" s="41"/>
      <c r="AV55" s="41"/>
      <c r="AW55" s="41">
        <v>0</v>
      </c>
      <c r="AX55" s="41"/>
      <c r="AY55" s="41"/>
    </row>
    <row r="56" spans="2:51" ht="105" x14ac:dyDescent="0.25">
      <c r="B56" s="89" t="s">
        <v>17</v>
      </c>
      <c r="C56" s="8" t="s">
        <v>55</v>
      </c>
      <c r="D56" s="8"/>
      <c r="E56" s="44">
        <v>0</v>
      </c>
      <c r="F56" s="44"/>
      <c r="G56" s="44"/>
      <c r="H56" s="44"/>
      <c r="I56" s="44">
        <v>0</v>
      </c>
      <c r="J56" s="44"/>
      <c r="K56" s="44"/>
      <c r="L56" s="44"/>
      <c r="M56" s="44">
        <v>158291446.46802858</v>
      </c>
      <c r="N56" s="44"/>
      <c r="O56" s="44"/>
      <c r="P56" s="44"/>
      <c r="Q56" s="44">
        <v>0</v>
      </c>
      <c r="R56" s="44"/>
      <c r="S56" s="44"/>
      <c r="T56" s="44"/>
      <c r="U56" s="44">
        <v>84258560.777532831</v>
      </c>
      <c r="V56" s="44"/>
      <c r="W56" s="44"/>
      <c r="X56" s="44"/>
      <c r="Y56" s="44">
        <v>0</v>
      </c>
      <c r="Z56" s="44"/>
      <c r="AA56" s="44"/>
      <c r="AB56" s="44"/>
      <c r="AC56" s="44">
        <v>89579430.495781586</v>
      </c>
      <c r="AD56" s="44"/>
      <c r="AE56" s="44"/>
      <c r="AF56" s="44"/>
      <c r="AG56" s="44">
        <v>0</v>
      </c>
      <c r="AH56" s="44"/>
      <c r="AI56" s="44"/>
      <c r="AJ56" s="44"/>
      <c r="AK56" s="44">
        <v>95095365.016261935</v>
      </c>
      <c r="AL56" s="44"/>
      <c r="AM56" s="44"/>
      <c r="AN56" s="44"/>
      <c r="AO56" s="44">
        <v>0</v>
      </c>
      <c r="AP56" s="44"/>
      <c r="AQ56" s="44"/>
      <c r="AR56" s="44"/>
      <c r="AS56" s="44">
        <v>100988882.90706959</v>
      </c>
      <c r="AT56" s="44"/>
      <c r="AU56" s="44"/>
      <c r="AV56" s="44"/>
      <c r="AW56" s="44">
        <v>0</v>
      </c>
      <c r="AX56" s="44"/>
      <c r="AY56" s="44"/>
    </row>
    <row r="57" spans="2:51" ht="45" x14ac:dyDescent="0.25">
      <c r="B57" s="89"/>
      <c r="C57" s="8" t="s">
        <v>56</v>
      </c>
      <c r="D57" s="8"/>
      <c r="E57" s="44">
        <v>95479397.268987879</v>
      </c>
      <c r="F57" s="44"/>
      <c r="G57" s="44"/>
      <c r="H57" s="44"/>
      <c r="I57" s="44">
        <v>98610268.152830049</v>
      </c>
      <c r="J57" s="44"/>
      <c r="K57" s="44"/>
      <c r="L57" s="44"/>
      <c r="M57" s="44">
        <v>50879723.760293856</v>
      </c>
      <c r="N57" s="44"/>
      <c r="O57" s="44"/>
      <c r="P57" s="44"/>
      <c r="Q57" s="44">
        <v>52506373.718268983</v>
      </c>
      <c r="R57" s="44"/>
      <c r="S57" s="44"/>
      <c r="T57" s="44"/>
      <c r="U57" s="44">
        <v>54166569.229837604</v>
      </c>
      <c r="V57" s="44"/>
      <c r="W57" s="44"/>
      <c r="X57" s="44"/>
      <c r="Y57" s="44">
        <v>55863270.333009683</v>
      </c>
      <c r="Z57" s="44"/>
      <c r="AA57" s="44"/>
      <c r="AB57" s="44"/>
      <c r="AC57" s="44">
        <v>0</v>
      </c>
      <c r="AD57" s="44"/>
      <c r="AE57" s="44"/>
      <c r="AF57" s="44"/>
      <c r="AG57" s="44">
        <v>0</v>
      </c>
      <c r="AH57" s="44"/>
      <c r="AI57" s="44"/>
      <c r="AJ57" s="44"/>
      <c r="AK57" s="44">
        <v>0</v>
      </c>
      <c r="AL57" s="44"/>
      <c r="AM57" s="44"/>
      <c r="AN57" s="44"/>
      <c r="AO57" s="44">
        <v>0</v>
      </c>
      <c r="AP57" s="44"/>
      <c r="AQ57" s="44"/>
      <c r="AR57" s="44"/>
      <c r="AS57" s="44">
        <v>0</v>
      </c>
      <c r="AT57" s="44"/>
      <c r="AU57" s="44"/>
      <c r="AV57" s="44"/>
      <c r="AW57" s="44">
        <v>0</v>
      </c>
      <c r="AX57" s="44"/>
      <c r="AY57" s="44"/>
    </row>
    <row r="58" spans="2:51" ht="60" x14ac:dyDescent="0.25">
      <c r="B58" s="89"/>
      <c r="C58" s="8" t="s">
        <v>57</v>
      </c>
      <c r="D58" s="8"/>
      <c r="E58" s="44">
        <v>110163887.24120724</v>
      </c>
      <c r="F58" s="44"/>
      <c r="G58" s="44"/>
      <c r="H58" s="44"/>
      <c r="I58" s="44">
        <v>113776278.15359099</v>
      </c>
      <c r="J58" s="44"/>
      <c r="K58" s="44"/>
      <c r="L58" s="44"/>
      <c r="M58" s="44">
        <v>117409793.34844102</v>
      </c>
      <c r="N58" s="44"/>
      <c r="O58" s="44"/>
      <c r="P58" s="44"/>
      <c r="Q58" s="44">
        <v>121163442.5686271</v>
      </c>
      <c r="R58" s="44"/>
      <c r="S58" s="44"/>
      <c r="T58" s="44"/>
      <c r="U58" s="44">
        <v>124994501.33871023</v>
      </c>
      <c r="V58" s="44"/>
      <c r="W58" s="44"/>
      <c r="X58" s="44"/>
      <c r="Y58" s="44">
        <v>128909800.22743902</v>
      </c>
      <c r="Z58" s="44"/>
      <c r="AA58" s="44"/>
      <c r="AB58" s="44"/>
      <c r="AC58" s="44">
        <v>132887817.4716163</v>
      </c>
      <c r="AD58" s="44"/>
      <c r="AE58" s="44"/>
      <c r="AF58" s="44"/>
      <c r="AG58" s="44">
        <v>136924244.18404812</v>
      </c>
      <c r="AH58" s="44"/>
      <c r="AI58" s="44"/>
      <c r="AJ58" s="44"/>
      <c r="AK58" s="44">
        <v>141070505.12307999</v>
      </c>
      <c r="AL58" s="44"/>
      <c r="AM58" s="44"/>
      <c r="AN58" s="44"/>
      <c r="AO58" s="44">
        <v>145417000.18514112</v>
      </c>
      <c r="AP58" s="44"/>
      <c r="AQ58" s="44"/>
      <c r="AR58" s="44"/>
      <c r="AS58" s="44">
        <v>149813323.93097842</v>
      </c>
      <c r="AT58" s="44"/>
      <c r="AU58" s="44"/>
      <c r="AV58" s="44"/>
      <c r="AW58" s="44">
        <v>154386189.12614015</v>
      </c>
      <c r="AX58" s="44"/>
      <c r="AY58" s="44"/>
    </row>
    <row r="59" spans="2:51" ht="30" x14ac:dyDescent="0.25">
      <c r="B59" s="89"/>
      <c r="C59" s="8" t="s">
        <v>58</v>
      </c>
      <c r="D59" s="8"/>
      <c r="E59" s="44">
        <v>0</v>
      </c>
      <c r="F59" s="44"/>
      <c r="G59" s="44"/>
      <c r="H59" s="44"/>
      <c r="I59" s="44">
        <v>0</v>
      </c>
      <c r="J59" s="44"/>
      <c r="K59" s="44"/>
      <c r="L59" s="44"/>
      <c r="M59" s="44">
        <v>195674732.59623733</v>
      </c>
      <c r="N59" s="44"/>
      <c r="O59" s="44"/>
      <c r="P59" s="44"/>
      <c r="Q59" s="44">
        <v>0</v>
      </c>
      <c r="R59" s="44"/>
      <c r="S59" s="44"/>
      <c r="T59" s="44"/>
      <c r="U59" s="44">
        <v>0</v>
      </c>
      <c r="V59" s="44"/>
      <c r="W59" s="44"/>
      <c r="X59" s="44"/>
      <c r="Y59" s="44">
        <v>0</v>
      </c>
      <c r="Z59" s="44"/>
      <c r="AA59" s="44"/>
      <c r="AB59" s="44"/>
      <c r="AC59" s="44">
        <v>0</v>
      </c>
      <c r="AD59" s="44"/>
      <c r="AE59" s="44"/>
      <c r="AF59" s="44"/>
      <c r="AG59" s="44">
        <v>228197445.05590057</v>
      </c>
      <c r="AH59" s="44"/>
      <c r="AI59" s="44"/>
      <c r="AJ59" s="44"/>
      <c r="AK59" s="44">
        <v>0</v>
      </c>
      <c r="AL59" s="44"/>
      <c r="AM59" s="44"/>
      <c r="AN59" s="44"/>
      <c r="AO59" s="44">
        <v>0</v>
      </c>
      <c r="AP59" s="44"/>
      <c r="AQ59" s="44"/>
      <c r="AR59" s="44"/>
      <c r="AS59" s="44">
        <v>0</v>
      </c>
      <c r="AT59" s="44"/>
      <c r="AU59" s="44"/>
      <c r="AV59" s="44"/>
      <c r="AW59" s="44">
        <v>0</v>
      </c>
      <c r="AX59" s="44"/>
      <c r="AY59" s="44"/>
    </row>
    <row r="60" spans="2:51" ht="45" x14ac:dyDescent="0.25">
      <c r="B60" s="89"/>
      <c r="C60" s="8" t="s">
        <v>59</v>
      </c>
      <c r="D60" s="8"/>
      <c r="E60" s="44">
        <v>0</v>
      </c>
      <c r="F60" s="44"/>
      <c r="G60" s="44"/>
      <c r="H60" s="44"/>
      <c r="I60" s="44">
        <v>0</v>
      </c>
      <c r="J60" s="44"/>
      <c r="K60" s="44"/>
      <c r="L60" s="44"/>
      <c r="M60" s="44">
        <v>459212434.73126888</v>
      </c>
      <c r="N60" s="44"/>
      <c r="O60" s="44"/>
      <c r="P60" s="44"/>
      <c r="Q60" s="44">
        <v>0</v>
      </c>
      <c r="R60" s="44"/>
      <c r="S60" s="44"/>
      <c r="T60" s="44"/>
      <c r="U60" s="44">
        <v>0</v>
      </c>
      <c r="V60" s="44"/>
      <c r="W60" s="44"/>
      <c r="X60" s="44"/>
      <c r="Y60" s="44">
        <v>504191188.27236885</v>
      </c>
      <c r="Z60" s="44"/>
      <c r="AA60" s="44"/>
      <c r="AB60" s="44"/>
      <c r="AC60" s="44">
        <v>0</v>
      </c>
      <c r="AD60" s="44"/>
      <c r="AE60" s="44"/>
      <c r="AF60" s="44"/>
      <c r="AG60" s="44">
        <v>0</v>
      </c>
      <c r="AH60" s="44"/>
      <c r="AI60" s="44"/>
      <c r="AJ60" s="44"/>
      <c r="AK60" s="44">
        <v>551754059.68125463</v>
      </c>
      <c r="AL60" s="44"/>
      <c r="AM60" s="44"/>
      <c r="AN60" s="44"/>
      <c r="AO60" s="44">
        <v>0</v>
      </c>
      <c r="AP60" s="44"/>
      <c r="AQ60" s="44"/>
      <c r="AR60" s="44"/>
      <c r="AS60" s="44">
        <v>0</v>
      </c>
      <c r="AT60" s="44"/>
      <c r="AU60" s="44"/>
      <c r="AV60" s="44"/>
      <c r="AW60" s="44">
        <v>0</v>
      </c>
      <c r="AX60" s="44"/>
      <c r="AY60" s="44"/>
    </row>
    <row r="61" spans="2:51" ht="45" x14ac:dyDescent="0.25">
      <c r="B61" s="89"/>
      <c r="C61" s="8" t="s">
        <v>60</v>
      </c>
      <c r="D61" s="8"/>
      <c r="E61" s="44">
        <v>0</v>
      </c>
      <c r="F61" s="44"/>
      <c r="G61" s="44"/>
      <c r="H61" s="44"/>
      <c r="I61" s="44">
        <v>1567688470.7609332</v>
      </c>
      <c r="J61" s="44"/>
      <c r="K61" s="44"/>
      <c r="L61" s="44"/>
      <c r="M61" s="44">
        <v>3251848071.4151378</v>
      </c>
      <c r="N61" s="44"/>
      <c r="O61" s="44"/>
      <c r="P61" s="44"/>
      <c r="Q61" s="44">
        <v>5042148582.8514442</v>
      </c>
      <c r="R61" s="44"/>
      <c r="S61" s="44"/>
      <c r="T61" s="44"/>
      <c r="U61" s="44">
        <v>6941233446.3015518</v>
      </c>
      <c r="V61" s="44"/>
      <c r="W61" s="44"/>
      <c r="X61" s="44"/>
      <c r="Y61" s="44">
        <v>8952809174.6990089</v>
      </c>
      <c r="Z61" s="44"/>
      <c r="AA61" s="44"/>
      <c r="AB61" s="44"/>
      <c r="AC61" s="44">
        <v>11078598870.143307</v>
      </c>
      <c r="AD61" s="44"/>
      <c r="AE61" s="44"/>
      <c r="AF61" s="44"/>
      <c r="AG61" s="44">
        <v>13320802056.730659</v>
      </c>
      <c r="AH61" s="44"/>
      <c r="AI61" s="44"/>
      <c r="AJ61" s="44"/>
      <c r="AK61" s="44">
        <v>15687576169.53569</v>
      </c>
      <c r="AL61" s="44"/>
      <c r="AM61" s="44"/>
      <c r="AN61" s="44"/>
      <c r="AO61" s="44">
        <v>18194818170.943333</v>
      </c>
      <c r="AP61" s="44"/>
      <c r="AQ61" s="44"/>
      <c r="AR61" s="44"/>
      <c r="AS61" s="44">
        <v>20829976256.104332</v>
      </c>
      <c r="AT61" s="44"/>
      <c r="AU61" s="44"/>
      <c r="AV61" s="44"/>
      <c r="AW61" s="44">
        <v>23614512610.026497</v>
      </c>
      <c r="AX61" s="44"/>
      <c r="AY61" s="44"/>
    </row>
    <row r="62" spans="2:51" ht="45" x14ac:dyDescent="0.25">
      <c r="B62" s="89"/>
      <c r="C62" s="8" t="s">
        <v>61</v>
      </c>
      <c r="D62" s="8"/>
      <c r="E62" s="44">
        <v>468423114.14684546</v>
      </c>
      <c r="F62" s="44"/>
      <c r="G62" s="44"/>
      <c r="H62" s="44"/>
      <c r="I62" s="44">
        <v>483783205.76189148</v>
      </c>
      <c r="J62" s="44"/>
      <c r="K62" s="44"/>
      <c r="L62" s="44"/>
      <c r="M62" s="44">
        <v>499233119.02743298</v>
      </c>
      <c r="N62" s="44"/>
      <c r="O62" s="44"/>
      <c r="P62" s="44"/>
      <c r="Q62" s="44">
        <v>515193849.00135446</v>
      </c>
      <c r="R62" s="44"/>
      <c r="S62" s="44"/>
      <c r="T62" s="44"/>
      <c r="U62" s="44">
        <v>531483728.78412467</v>
      </c>
      <c r="V62" s="44"/>
      <c r="W62" s="44"/>
      <c r="X62" s="44"/>
      <c r="Y62" s="44">
        <v>548131802.34255302</v>
      </c>
      <c r="Z62" s="44"/>
      <c r="AA62" s="44"/>
      <c r="AB62" s="44"/>
      <c r="AC62" s="44">
        <v>565046557.91546965</v>
      </c>
      <c r="AD62" s="44"/>
      <c r="AE62" s="44"/>
      <c r="AF62" s="44"/>
      <c r="AG62" s="44">
        <v>582209673.86945701</v>
      </c>
      <c r="AH62" s="44"/>
      <c r="AI62" s="44"/>
      <c r="AJ62" s="44"/>
      <c r="AK62" s="44">
        <v>599839811.20179546</v>
      </c>
      <c r="AL62" s="44"/>
      <c r="AM62" s="44"/>
      <c r="AN62" s="44"/>
      <c r="AO62" s="44">
        <v>618321355.41361773</v>
      </c>
      <c r="AP62" s="44"/>
      <c r="AQ62" s="44"/>
      <c r="AR62" s="44"/>
      <c r="AS62" s="44">
        <v>637014774.02287436</v>
      </c>
      <c r="AT62" s="44"/>
      <c r="AU62" s="44"/>
      <c r="AV62" s="44"/>
      <c r="AW62" s="44">
        <v>656458856.91549516</v>
      </c>
      <c r="AX62" s="44"/>
      <c r="AY62" s="44"/>
    </row>
    <row r="63" spans="2:51" ht="60" x14ac:dyDescent="0.25">
      <c r="B63" s="89"/>
      <c r="C63" s="8" t="s">
        <v>62</v>
      </c>
      <c r="D63" s="8"/>
      <c r="E63" s="44">
        <v>4795183284.4300365</v>
      </c>
      <c r="F63" s="44"/>
      <c r="G63" s="44"/>
      <c r="H63" s="44"/>
      <c r="I63" s="44">
        <v>4952422439.2354784</v>
      </c>
      <c r="J63" s="44"/>
      <c r="K63" s="44"/>
      <c r="L63" s="44"/>
      <c r="M63" s="44">
        <v>5110581085.9789295</v>
      </c>
      <c r="N63" s="44"/>
      <c r="O63" s="44"/>
      <c r="P63" s="44"/>
      <c r="Q63" s="44">
        <v>5273968893.4265709</v>
      </c>
      <c r="R63" s="44"/>
      <c r="S63" s="44"/>
      <c r="T63" s="44"/>
      <c r="U63" s="44">
        <v>5440726162.4011917</v>
      </c>
      <c r="V63" s="44"/>
      <c r="W63" s="44"/>
      <c r="X63" s="44"/>
      <c r="Y63" s="44">
        <v>5611150212.0144043</v>
      </c>
      <c r="Z63" s="44"/>
      <c r="AA63" s="44"/>
      <c r="AB63" s="44"/>
      <c r="AC63" s="44">
        <v>5784304248.8966284</v>
      </c>
      <c r="AD63" s="44"/>
      <c r="AE63" s="44"/>
      <c r="AF63" s="44"/>
      <c r="AG63" s="44">
        <v>5960000716.9951143</v>
      </c>
      <c r="AH63" s="44"/>
      <c r="AI63" s="44"/>
      <c r="AJ63" s="44"/>
      <c r="AK63" s="44">
        <v>6140478019.0006113</v>
      </c>
      <c r="AL63" s="44"/>
      <c r="AM63" s="44"/>
      <c r="AN63" s="44"/>
      <c r="AO63" s="44">
        <v>6329671056.6592989</v>
      </c>
      <c r="AP63" s="44"/>
      <c r="AQ63" s="44"/>
      <c r="AR63" s="44"/>
      <c r="AS63" s="44">
        <v>6521033023.515317</v>
      </c>
      <c r="AT63" s="44"/>
      <c r="AU63" s="44"/>
      <c r="AV63" s="44"/>
      <c r="AW63" s="44">
        <v>6720079437.8614254</v>
      </c>
      <c r="AX63" s="44"/>
      <c r="AY63" s="44"/>
    </row>
    <row r="64" spans="2:51" ht="120" x14ac:dyDescent="0.25">
      <c r="B64" s="89"/>
      <c r="C64" s="8" t="s">
        <v>63</v>
      </c>
      <c r="D64" s="8"/>
      <c r="E64" s="44">
        <v>391510584.08660728</v>
      </c>
      <c r="F64" s="44"/>
      <c r="G64" s="44"/>
      <c r="H64" s="44"/>
      <c r="I64" s="44">
        <v>404348632.1209861</v>
      </c>
      <c r="J64" s="44"/>
      <c r="K64" s="44"/>
      <c r="L64" s="44"/>
      <c r="M64" s="44">
        <v>417261753.57891512</v>
      </c>
      <c r="N64" s="44"/>
      <c r="O64" s="44"/>
      <c r="P64" s="44"/>
      <c r="Q64" s="44">
        <v>430601818.41734594</v>
      </c>
      <c r="R64" s="44"/>
      <c r="S64" s="44"/>
      <c r="T64" s="44"/>
      <c r="U64" s="44">
        <v>444216988.45452231</v>
      </c>
      <c r="V64" s="44"/>
      <c r="W64" s="44"/>
      <c r="X64" s="44"/>
      <c r="Y64" s="44">
        <v>458131538.79572046</v>
      </c>
      <c r="Z64" s="44"/>
      <c r="AA64" s="44"/>
      <c r="AB64" s="44"/>
      <c r="AC64" s="44">
        <v>472268983.41370475</v>
      </c>
      <c r="AD64" s="44"/>
      <c r="AE64" s="44"/>
      <c r="AF64" s="44"/>
      <c r="AG64" s="44">
        <v>486614008.98771018</v>
      </c>
      <c r="AH64" s="44"/>
      <c r="AI64" s="44"/>
      <c r="AJ64" s="44"/>
      <c r="AK64" s="44">
        <v>501349373.56740749</v>
      </c>
      <c r="AL64" s="44"/>
      <c r="AM64" s="44"/>
      <c r="AN64" s="44"/>
      <c r="AO64" s="44">
        <v>516796348.64328861</v>
      </c>
      <c r="AP64" s="44"/>
      <c r="AQ64" s="44"/>
      <c r="AR64" s="44"/>
      <c r="AS64" s="44">
        <v>532420409.49181306</v>
      </c>
      <c r="AT64" s="44"/>
      <c r="AU64" s="44"/>
      <c r="AV64" s="44"/>
      <c r="AW64" s="44">
        <v>548671879.62727666</v>
      </c>
      <c r="AX64" s="44"/>
      <c r="AY64" s="44"/>
    </row>
    <row r="65" spans="2:51" x14ac:dyDescent="0.25">
      <c r="B65" s="83" t="s">
        <v>34</v>
      </c>
      <c r="C65" s="83"/>
      <c r="D65" s="66"/>
      <c r="E65" s="41">
        <v>5860760267.1736841</v>
      </c>
      <c r="F65" s="41"/>
      <c r="G65" s="41"/>
      <c r="H65" s="41"/>
      <c r="I65" s="41">
        <v>7216280662.064724</v>
      </c>
      <c r="J65" s="41"/>
      <c r="K65" s="41"/>
      <c r="L65" s="41"/>
      <c r="M65" s="41">
        <v>9843130407.3257713</v>
      </c>
      <c r="N65" s="41"/>
      <c r="O65" s="41"/>
      <c r="P65" s="41"/>
      <c r="Q65" s="41">
        <v>11004981141.566265</v>
      </c>
      <c r="R65" s="41"/>
      <c r="S65" s="41"/>
      <c r="T65" s="41"/>
      <c r="U65" s="41">
        <v>13176862968.832949</v>
      </c>
      <c r="V65" s="41"/>
      <c r="W65" s="41"/>
      <c r="X65" s="41"/>
      <c r="Y65" s="41">
        <v>15801055447.888783</v>
      </c>
      <c r="Z65" s="41"/>
      <c r="AA65" s="41"/>
      <c r="AB65" s="41"/>
      <c r="AC65" s="41">
        <v>17650416924.922802</v>
      </c>
      <c r="AD65" s="41"/>
      <c r="AE65" s="41"/>
      <c r="AF65" s="41"/>
      <c r="AG65" s="41">
        <v>20228134136.835178</v>
      </c>
      <c r="AH65" s="41"/>
      <c r="AI65" s="41"/>
      <c r="AJ65" s="41"/>
      <c r="AK65" s="41">
        <v>23215813929.558693</v>
      </c>
      <c r="AL65" s="41"/>
      <c r="AM65" s="41"/>
      <c r="AN65" s="41"/>
      <c r="AO65" s="41">
        <v>25288227583.201389</v>
      </c>
      <c r="AP65" s="41"/>
      <c r="AQ65" s="41"/>
      <c r="AR65" s="41"/>
      <c r="AS65" s="41">
        <v>28238826260.480568</v>
      </c>
      <c r="AT65" s="41"/>
      <c r="AU65" s="41"/>
      <c r="AV65" s="41"/>
      <c r="AW65" s="41">
        <v>31145437093.929558</v>
      </c>
      <c r="AX65" s="41"/>
      <c r="AY65" s="41"/>
    </row>
    <row r="66" spans="2:51" ht="18.75" x14ac:dyDescent="0.25">
      <c r="B66" s="84" t="s">
        <v>18</v>
      </c>
      <c r="C66" s="84"/>
      <c r="D66" s="67"/>
      <c r="E66" s="43">
        <v>12041167848.727474</v>
      </c>
      <c r="F66" s="43"/>
      <c r="G66" s="43"/>
      <c r="H66" s="43"/>
      <c r="I66" s="43">
        <v>9034916889.8568153</v>
      </c>
      <c r="J66" s="43"/>
      <c r="K66" s="43"/>
      <c r="L66" s="43"/>
      <c r="M66" s="43">
        <v>11173077502.413239</v>
      </c>
      <c r="N66" s="43"/>
      <c r="O66" s="43"/>
      <c r="P66" s="43"/>
      <c r="Q66" s="43">
        <v>16440923891.780245</v>
      </c>
      <c r="R66" s="43"/>
      <c r="S66" s="43"/>
      <c r="T66" s="43"/>
      <c r="U66" s="43">
        <v>14054079487.789131</v>
      </c>
      <c r="V66" s="43"/>
      <c r="W66" s="43"/>
      <c r="X66" s="43"/>
      <c r="Y66" s="43">
        <v>18455501844.933708</v>
      </c>
      <c r="Z66" s="43"/>
      <c r="AA66" s="43"/>
      <c r="AB66" s="43"/>
      <c r="AC66" s="43">
        <v>22976258926.20229</v>
      </c>
      <c r="AD66" s="43"/>
      <c r="AE66" s="43"/>
      <c r="AF66" s="43"/>
      <c r="AG66" s="43">
        <v>20861358514.605568</v>
      </c>
      <c r="AH66" s="43"/>
      <c r="AI66" s="43"/>
      <c r="AJ66" s="43"/>
      <c r="AK66" s="43">
        <v>23530573984.861004</v>
      </c>
      <c r="AL66" s="43"/>
      <c r="AM66" s="43"/>
      <c r="AN66" s="43"/>
      <c r="AO66" s="43">
        <v>31464252973.140686</v>
      </c>
      <c r="AP66" s="43"/>
      <c r="AQ66" s="43"/>
      <c r="AR66" s="43"/>
      <c r="AS66" s="43">
        <v>28573093512.762653</v>
      </c>
      <c r="AT66" s="43"/>
      <c r="AU66" s="43"/>
      <c r="AV66" s="43"/>
      <c r="AW66" s="43">
        <v>31859416558.474457</v>
      </c>
      <c r="AX66" s="43"/>
      <c r="AY66" s="43"/>
    </row>
    <row r="67" spans="2:51" x14ac:dyDescent="0.25">
      <c r="AY67" s="16"/>
    </row>
    <row r="68" spans="2:51" ht="28.5" x14ac:dyDescent="0.25">
      <c r="B68" s="80" t="s">
        <v>64</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row>
    <row r="69" spans="2:51" x14ac:dyDescent="0.25">
      <c r="B69" s="3"/>
      <c r="C69" s="4"/>
      <c r="D69" s="4"/>
      <c r="E69" s="4"/>
      <c r="F69" s="4"/>
      <c r="G69" s="4"/>
      <c r="H69" s="4"/>
      <c r="AX69" s="5"/>
    </row>
    <row r="70" spans="2:51" x14ac:dyDescent="0.25">
      <c r="B70" s="38" t="s">
        <v>31</v>
      </c>
      <c r="C70" s="38" t="s">
        <v>19</v>
      </c>
      <c r="D70" s="81">
        <v>2021</v>
      </c>
      <c r="E70" s="81"/>
      <c r="F70" s="81"/>
      <c r="G70" s="81"/>
      <c r="H70" s="81">
        <v>2022</v>
      </c>
      <c r="I70" s="81"/>
      <c r="J70" s="81"/>
      <c r="K70" s="81"/>
      <c r="L70" s="81">
        <v>2023</v>
      </c>
      <c r="M70" s="81"/>
      <c r="N70" s="81"/>
      <c r="O70" s="81"/>
      <c r="P70" s="81">
        <v>2024</v>
      </c>
      <c r="Q70" s="81"/>
      <c r="R70" s="81"/>
      <c r="S70" s="81"/>
      <c r="T70" s="81">
        <v>2025</v>
      </c>
      <c r="U70" s="81"/>
      <c r="V70" s="81"/>
      <c r="W70" s="81"/>
      <c r="X70" s="81">
        <v>2026</v>
      </c>
      <c r="Y70" s="81"/>
      <c r="Z70" s="81"/>
      <c r="AA70" s="81"/>
      <c r="AB70" s="81">
        <v>2027</v>
      </c>
      <c r="AC70" s="81"/>
      <c r="AD70" s="81"/>
      <c r="AE70" s="81"/>
      <c r="AF70" s="81">
        <v>2028</v>
      </c>
      <c r="AG70" s="81"/>
      <c r="AH70" s="81"/>
      <c r="AI70" s="81"/>
      <c r="AJ70" s="81">
        <v>2029</v>
      </c>
      <c r="AK70" s="81"/>
      <c r="AL70" s="81"/>
      <c r="AM70" s="81"/>
      <c r="AN70" s="81">
        <v>2030</v>
      </c>
      <c r="AO70" s="81"/>
      <c r="AP70" s="81"/>
      <c r="AQ70" s="81"/>
      <c r="AR70" s="81">
        <v>2031</v>
      </c>
      <c r="AS70" s="81"/>
      <c r="AT70" s="81"/>
      <c r="AU70" s="81"/>
      <c r="AV70" s="81">
        <v>2032</v>
      </c>
      <c r="AW70" s="81"/>
      <c r="AX70" s="81"/>
      <c r="AY70" s="81"/>
    </row>
    <row r="71" spans="2:51" ht="69" x14ac:dyDescent="0.25">
      <c r="B71" s="38" t="s">
        <v>32</v>
      </c>
      <c r="C71" s="39" t="s">
        <v>33</v>
      </c>
      <c r="D71" s="7" t="s">
        <v>2</v>
      </c>
      <c r="E71" s="7" t="s">
        <v>3</v>
      </c>
      <c r="F71" s="7" t="s">
        <v>4</v>
      </c>
      <c r="G71" s="7" t="s">
        <v>5</v>
      </c>
      <c r="H71" s="7" t="s">
        <v>2</v>
      </c>
      <c r="I71" s="7" t="s">
        <v>3</v>
      </c>
      <c r="J71" s="7" t="s">
        <v>4</v>
      </c>
      <c r="K71" s="7" t="s">
        <v>5</v>
      </c>
      <c r="L71" s="7" t="s">
        <v>2</v>
      </c>
      <c r="M71" s="7" t="s">
        <v>3</v>
      </c>
      <c r="N71" s="7" t="s">
        <v>4</v>
      </c>
      <c r="O71" s="7" t="s">
        <v>5</v>
      </c>
      <c r="P71" s="7" t="s">
        <v>2</v>
      </c>
      <c r="Q71" s="7" t="s">
        <v>3</v>
      </c>
      <c r="R71" s="7" t="s">
        <v>4</v>
      </c>
      <c r="S71" s="7" t="s">
        <v>5</v>
      </c>
      <c r="T71" s="7" t="s">
        <v>2</v>
      </c>
      <c r="U71" s="7" t="s">
        <v>3</v>
      </c>
      <c r="V71" s="7" t="s">
        <v>4</v>
      </c>
      <c r="W71" s="7" t="s">
        <v>5</v>
      </c>
      <c r="X71" s="7" t="s">
        <v>2</v>
      </c>
      <c r="Y71" s="7" t="s">
        <v>3</v>
      </c>
      <c r="Z71" s="7" t="s">
        <v>4</v>
      </c>
      <c r="AA71" s="7" t="s">
        <v>5</v>
      </c>
      <c r="AB71" s="7" t="s">
        <v>2</v>
      </c>
      <c r="AC71" s="7" t="s">
        <v>3</v>
      </c>
      <c r="AD71" s="7" t="s">
        <v>4</v>
      </c>
      <c r="AE71" s="7" t="s">
        <v>5</v>
      </c>
      <c r="AF71" s="7" t="s">
        <v>2</v>
      </c>
      <c r="AG71" s="7" t="s">
        <v>3</v>
      </c>
      <c r="AH71" s="7" t="s">
        <v>4</v>
      </c>
      <c r="AI71" s="7" t="s">
        <v>5</v>
      </c>
      <c r="AJ71" s="7" t="s">
        <v>2</v>
      </c>
      <c r="AK71" s="7" t="s">
        <v>3</v>
      </c>
      <c r="AL71" s="7" t="s">
        <v>4</v>
      </c>
      <c r="AM71" s="7" t="s">
        <v>5</v>
      </c>
      <c r="AN71" s="7" t="s">
        <v>2</v>
      </c>
      <c r="AO71" s="7" t="s">
        <v>3</v>
      </c>
      <c r="AP71" s="7" t="s">
        <v>4</v>
      </c>
      <c r="AQ71" s="7" t="s">
        <v>5</v>
      </c>
      <c r="AR71" s="7" t="s">
        <v>2</v>
      </c>
      <c r="AS71" s="7" t="s">
        <v>3</v>
      </c>
      <c r="AT71" s="7" t="s">
        <v>4</v>
      </c>
      <c r="AU71" s="7" t="s">
        <v>5</v>
      </c>
      <c r="AV71" s="7" t="s">
        <v>2</v>
      </c>
      <c r="AW71" s="7" t="s">
        <v>3</v>
      </c>
      <c r="AX71" s="7" t="s">
        <v>4</v>
      </c>
      <c r="AY71" s="7" t="s">
        <v>5</v>
      </c>
    </row>
    <row r="72" spans="2:51" ht="45" x14ac:dyDescent="0.25">
      <c r="B72" s="82" t="s">
        <v>20</v>
      </c>
      <c r="C72" s="68" t="s">
        <v>65</v>
      </c>
      <c r="D72" s="68"/>
      <c r="E72" s="40">
        <v>166192642.55039087</v>
      </c>
      <c r="F72" s="40"/>
      <c r="G72" s="40"/>
      <c r="H72" s="40"/>
      <c r="I72" s="40">
        <v>0</v>
      </c>
      <c r="J72" s="40"/>
      <c r="K72" s="40"/>
      <c r="L72" s="40"/>
      <c r="M72" s="40">
        <v>0</v>
      </c>
      <c r="N72" s="40"/>
      <c r="O72" s="40"/>
      <c r="P72" s="40"/>
      <c r="Q72" s="40">
        <v>0</v>
      </c>
      <c r="R72" s="40"/>
      <c r="S72" s="40"/>
      <c r="T72" s="40"/>
      <c r="U72" s="40">
        <v>0</v>
      </c>
      <c r="V72" s="40"/>
      <c r="W72" s="40"/>
      <c r="X72" s="40"/>
      <c r="Y72" s="40">
        <v>0</v>
      </c>
      <c r="Z72" s="40"/>
      <c r="AA72" s="40"/>
      <c r="AB72" s="40"/>
      <c r="AC72" s="40">
        <v>0</v>
      </c>
      <c r="AD72" s="40"/>
      <c r="AE72" s="40"/>
      <c r="AF72" s="40"/>
      <c r="AG72" s="40">
        <v>0</v>
      </c>
      <c r="AH72" s="40"/>
      <c r="AI72" s="40"/>
      <c r="AJ72" s="40"/>
      <c r="AK72" s="40">
        <v>0</v>
      </c>
      <c r="AL72" s="40"/>
      <c r="AM72" s="40"/>
      <c r="AN72" s="40"/>
      <c r="AO72" s="40">
        <v>0</v>
      </c>
      <c r="AP72" s="40"/>
      <c r="AQ72" s="40"/>
      <c r="AR72" s="40"/>
      <c r="AS72" s="40">
        <v>0</v>
      </c>
      <c r="AT72" s="40"/>
      <c r="AU72" s="40"/>
      <c r="AV72" s="40"/>
      <c r="AW72" s="40">
        <v>0</v>
      </c>
      <c r="AX72" s="40"/>
      <c r="AY72" s="40"/>
    </row>
    <row r="73" spans="2:51" ht="45" x14ac:dyDescent="0.25">
      <c r="B73" s="82"/>
      <c r="C73" s="68" t="s">
        <v>66</v>
      </c>
      <c r="D73" s="68"/>
      <c r="E73" s="40">
        <v>134368862.34513372</v>
      </c>
      <c r="F73" s="40"/>
      <c r="G73" s="40"/>
      <c r="H73" s="40"/>
      <c r="I73" s="40">
        <v>138774960.10909626</v>
      </c>
      <c r="J73" s="40"/>
      <c r="K73" s="40"/>
      <c r="L73" s="40"/>
      <c r="M73" s="40">
        <v>0</v>
      </c>
      <c r="N73" s="40"/>
      <c r="O73" s="40"/>
      <c r="P73" s="40"/>
      <c r="Q73" s="40">
        <v>0</v>
      </c>
      <c r="R73" s="40"/>
      <c r="S73" s="40"/>
      <c r="T73" s="40"/>
      <c r="U73" s="40">
        <v>0</v>
      </c>
      <c r="V73" s="40"/>
      <c r="W73" s="40"/>
      <c r="X73" s="40"/>
      <c r="Y73" s="40">
        <v>0</v>
      </c>
      <c r="Z73" s="40"/>
      <c r="AA73" s="40"/>
      <c r="AB73" s="40"/>
      <c r="AC73" s="40">
        <v>0</v>
      </c>
      <c r="AD73" s="40"/>
      <c r="AE73" s="40"/>
      <c r="AF73" s="40"/>
      <c r="AG73" s="40">
        <v>0</v>
      </c>
      <c r="AH73" s="40"/>
      <c r="AI73" s="40"/>
      <c r="AJ73" s="40"/>
      <c r="AK73" s="40">
        <v>0</v>
      </c>
      <c r="AL73" s="40"/>
      <c r="AM73" s="40"/>
      <c r="AN73" s="40"/>
      <c r="AO73" s="40">
        <v>0</v>
      </c>
      <c r="AP73" s="40"/>
      <c r="AQ73" s="40"/>
      <c r="AR73" s="40"/>
      <c r="AS73" s="40">
        <v>0</v>
      </c>
      <c r="AT73" s="40"/>
      <c r="AU73" s="40"/>
      <c r="AV73" s="40"/>
      <c r="AW73" s="40">
        <v>0</v>
      </c>
      <c r="AX73" s="40"/>
      <c r="AY73" s="40"/>
    </row>
    <row r="74" spans="2:51" ht="30" x14ac:dyDescent="0.25">
      <c r="B74" s="82"/>
      <c r="C74" s="68" t="s">
        <v>67</v>
      </c>
      <c r="D74" s="68"/>
      <c r="E74" s="40">
        <v>0</v>
      </c>
      <c r="F74" s="40"/>
      <c r="G74" s="40"/>
      <c r="H74" s="40"/>
      <c r="I74" s="40">
        <v>273896431.64133525</v>
      </c>
      <c r="J74" s="40"/>
      <c r="K74" s="40"/>
      <c r="L74" s="40"/>
      <c r="M74" s="40">
        <v>282643482.10154217</v>
      </c>
      <c r="N74" s="40"/>
      <c r="O74" s="40"/>
      <c r="P74" s="40"/>
      <c r="Q74" s="40">
        <v>252789102.93389213</v>
      </c>
      <c r="R74" s="40"/>
      <c r="S74" s="40"/>
      <c r="T74" s="40"/>
      <c r="U74" s="40">
        <v>0</v>
      </c>
      <c r="V74" s="40"/>
      <c r="W74" s="40"/>
      <c r="X74" s="40"/>
      <c r="Y74" s="40">
        <v>0</v>
      </c>
      <c r="Z74" s="40"/>
      <c r="AA74" s="40"/>
      <c r="AB74" s="40"/>
      <c r="AC74" s="40">
        <v>0</v>
      </c>
      <c r="AD74" s="40"/>
      <c r="AE74" s="40"/>
      <c r="AF74" s="40"/>
      <c r="AG74" s="40">
        <v>0</v>
      </c>
      <c r="AH74" s="40"/>
      <c r="AI74" s="40"/>
      <c r="AJ74" s="40"/>
      <c r="AK74" s="40">
        <v>0</v>
      </c>
      <c r="AL74" s="40"/>
      <c r="AM74" s="40"/>
      <c r="AN74" s="40"/>
      <c r="AO74" s="40">
        <v>0</v>
      </c>
      <c r="AP74" s="40"/>
      <c r="AQ74" s="40"/>
      <c r="AR74" s="40"/>
      <c r="AS74" s="40">
        <v>0</v>
      </c>
      <c r="AT74" s="40"/>
      <c r="AU74" s="40"/>
      <c r="AV74" s="40"/>
      <c r="AW74" s="40">
        <v>0</v>
      </c>
      <c r="AX74" s="40"/>
      <c r="AY74" s="40"/>
    </row>
    <row r="75" spans="2:51" ht="30" x14ac:dyDescent="0.25">
      <c r="B75" s="82"/>
      <c r="C75" s="68" t="s">
        <v>68</v>
      </c>
      <c r="D75" s="68"/>
      <c r="E75" s="40">
        <v>327080288.82898033</v>
      </c>
      <c r="F75" s="40"/>
      <c r="G75" s="40"/>
      <c r="H75" s="40"/>
      <c r="I75" s="40">
        <v>337805599.02431351</v>
      </c>
      <c r="J75" s="40"/>
      <c r="K75" s="40"/>
      <c r="L75" s="40"/>
      <c r="M75" s="40">
        <v>348593627.92523539</v>
      </c>
      <c r="N75" s="40"/>
      <c r="O75" s="40"/>
      <c r="P75" s="40"/>
      <c r="Q75" s="40">
        <v>0</v>
      </c>
      <c r="R75" s="40"/>
      <c r="S75" s="40"/>
      <c r="T75" s="40"/>
      <c r="U75" s="40">
        <v>0</v>
      </c>
      <c r="V75" s="40"/>
      <c r="W75" s="40"/>
      <c r="X75" s="40"/>
      <c r="Y75" s="40">
        <v>0</v>
      </c>
      <c r="Z75" s="40"/>
      <c r="AA75" s="40"/>
      <c r="AB75" s="40"/>
      <c r="AC75" s="40">
        <v>0</v>
      </c>
      <c r="AD75" s="40"/>
      <c r="AE75" s="40"/>
      <c r="AF75" s="40"/>
      <c r="AG75" s="40">
        <v>0</v>
      </c>
      <c r="AH75" s="40"/>
      <c r="AI75" s="40"/>
      <c r="AJ75" s="40"/>
      <c r="AK75" s="40">
        <v>0</v>
      </c>
      <c r="AL75" s="40"/>
      <c r="AM75" s="40"/>
      <c r="AN75" s="40"/>
      <c r="AO75" s="40">
        <v>0</v>
      </c>
      <c r="AP75" s="40"/>
      <c r="AQ75" s="40"/>
      <c r="AR75" s="40"/>
      <c r="AS75" s="40">
        <v>0</v>
      </c>
      <c r="AT75" s="40"/>
      <c r="AU75" s="40"/>
      <c r="AV75" s="40"/>
      <c r="AW75" s="40">
        <v>0</v>
      </c>
      <c r="AX75" s="40"/>
      <c r="AY75" s="40"/>
    </row>
    <row r="76" spans="2:51" ht="60" x14ac:dyDescent="0.25">
      <c r="B76" s="82"/>
      <c r="C76" s="68" t="s">
        <v>69</v>
      </c>
      <c r="D76" s="68"/>
      <c r="E76" s="40">
        <v>134368862.34513372</v>
      </c>
      <c r="F76" s="40"/>
      <c r="G76" s="40"/>
      <c r="H76" s="40"/>
      <c r="I76" s="40">
        <v>138774960.10909626</v>
      </c>
      <c r="J76" s="40"/>
      <c r="K76" s="40"/>
      <c r="L76" s="40"/>
      <c r="M76" s="40">
        <v>143206823.53795981</v>
      </c>
      <c r="N76" s="40"/>
      <c r="O76" s="40"/>
      <c r="P76" s="40"/>
      <c r="Q76" s="40">
        <v>147785216.58480975</v>
      </c>
      <c r="R76" s="40"/>
      <c r="S76" s="40"/>
      <c r="T76" s="40"/>
      <c r="U76" s="40">
        <v>152458027.4432928</v>
      </c>
      <c r="V76" s="40"/>
      <c r="W76" s="40"/>
      <c r="X76" s="40"/>
      <c r="Y76" s="40">
        <v>157233587.48020175</v>
      </c>
      <c r="Z76" s="40"/>
      <c r="AA76" s="40"/>
      <c r="AB76" s="40"/>
      <c r="AC76" s="40">
        <v>162085646.2162835</v>
      </c>
      <c r="AD76" s="40"/>
      <c r="AE76" s="40"/>
      <c r="AF76" s="40"/>
      <c r="AG76" s="40">
        <v>167008948.02481022</v>
      </c>
      <c r="AH76" s="40"/>
      <c r="AI76" s="40"/>
      <c r="AJ76" s="40"/>
      <c r="AK76" s="40">
        <v>0</v>
      </c>
      <c r="AL76" s="40"/>
      <c r="AM76" s="40"/>
      <c r="AN76" s="40"/>
      <c r="AO76" s="40">
        <v>0</v>
      </c>
      <c r="AP76" s="40"/>
      <c r="AQ76" s="40"/>
      <c r="AR76" s="40"/>
      <c r="AS76" s="40">
        <v>0</v>
      </c>
      <c r="AT76" s="40"/>
      <c r="AU76" s="40"/>
      <c r="AV76" s="40"/>
      <c r="AW76" s="40">
        <v>0</v>
      </c>
      <c r="AX76" s="40"/>
      <c r="AY76" s="40"/>
    </row>
    <row r="77" spans="2:51" ht="30" x14ac:dyDescent="0.25">
      <c r="B77" s="82"/>
      <c r="C77" s="68" t="s">
        <v>70</v>
      </c>
      <c r="D77" s="68"/>
      <c r="E77" s="40">
        <v>0</v>
      </c>
      <c r="F77" s="40"/>
      <c r="G77" s="40"/>
      <c r="H77" s="40"/>
      <c r="I77" s="40">
        <v>171642275.88022768</v>
      </c>
      <c r="J77" s="40"/>
      <c r="K77" s="40"/>
      <c r="L77" s="40"/>
      <c r="M77" s="40">
        <v>177123777.18797427</v>
      </c>
      <c r="N77" s="40"/>
      <c r="O77" s="40"/>
      <c r="P77" s="40"/>
      <c r="Q77" s="40">
        <v>182786512.03450385</v>
      </c>
      <c r="R77" s="40"/>
      <c r="S77" s="40"/>
      <c r="T77" s="40"/>
      <c r="U77" s="40">
        <v>188566026.5079892</v>
      </c>
      <c r="V77" s="40"/>
      <c r="W77" s="40"/>
      <c r="X77" s="40"/>
      <c r="Y77" s="40">
        <v>194472625.1673823</v>
      </c>
      <c r="Z77" s="40"/>
      <c r="AA77" s="40"/>
      <c r="AB77" s="40"/>
      <c r="AC77" s="40">
        <v>200473840.3974995</v>
      </c>
      <c r="AD77" s="40"/>
      <c r="AE77" s="40"/>
      <c r="AF77" s="40"/>
      <c r="AG77" s="40">
        <v>206563171.83449972</v>
      </c>
      <c r="AH77" s="40"/>
      <c r="AI77" s="40"/>
      <c r="AJ77" s="40"/>
      <c r="AK77" s="40">
        <v>212818198.58979571</v>
      </c>
      <c r="AL77" s="40"/>
      <c r="AM77" s="40"/>
      <c r="AN77" s="40"/>
      <c r="AO77" s="40">
        <v>219375297.45663714</v>
      </c>
      <c r="AP77" s="40"/>
      <c r="AQ77" s="40"/>
      <c r="AR77" s="40"/>
      <c r="AS77" s="40">
        <v>226007567.60545632</v>
      </c>
      <c r="AT77" s="40"/>
      <c r="AU77" s="40"/>
      <c r="AV77" s="40"/>
      <c r="AW77" s="40">
        <v>0</v>
      </c>
      <c r="AX77" s="40"/>
      <c r="AY77" s="40"/>
    </row>
    <row r="78" spans="2:51" x14ac:dyDescent="0.25">
      <c r="B78" s="83" t="s">
        <v>34</v>
      </c>
      <c r="C78" s="83"/>
      <c r="D78" s="66"/>
      <c r="E78" s="41">
        <f>SUM(E72:E77)</f>
        <v>762010656.06963873</v>
      </c>
      <c r="F78" s="41"/>
      <c r="G78" s="41"/>
      <c r="H78" s="41"/>
      <c r="I78" s="41">
        <f>SUM(I72:I77)</f>
        <v>1060894226.764069</v>
      </c>
      <c r="J78" s="41"/>
      <c r="K78" s="41"/>
      <c r="L78" s="41"/>
      <c r="M78" s="41">
        <f>SUM(M72:M77)</f>
        <v>951567710.75271153</v>
      </c>
      <c r="N78" s="41"/>
      <c r="O78" s="41"/>
      <c r="P78" s="41"/>
      <c r="Q78" s="41">
        <f>SUM(Q72:Q77)</f>
        <v>583360831.55320573</v>
      </c>
      <c r="R78" s="41"/>
      <c r="S78" s="41"/>
      <c r="T78" s="41"/>
      <c r="U78" s="41">
        <f>SUM(U72:U77)</f>
        <v>341024053.95128202</v>
      </c>
      <c r="V78" s="41"/>
      <c r="W78" s="41"/>
      <c r="X78" s="41"/>
      <c r="Y78" s="41">
        <f>SUM(Y72:Y77)</f>
        <v>351706212.64758408</v>
      </c>
      <c r="Z78" s="41"/>
      <c r="AA78" s="41"/>
      <c r="AB78" s="41"/>
      <c r="AC78" s="41">
        <f>SUM(AC72:AC77)</f>
        <v>362559486.613783</v>
      </c>
      <c r="AD78" s="41"/>
      <c r="AE78" s="41"/>
      <c r="AF78" s="41"/>
      <c r="AG78" s="41">
        <f>SUM(AG72:AG77)</f>
        <v>373572119.85930991</v>
      </c>
      <c r="AH78" s="41"/>
      <c r="AI78" s="41"/>
      <c r="AJ78" s="41"/>
      <c r="AK78" s="41">
        <f>SUM(AK72:AK77)</f>
        <v>212818198.58979571</v>
      </c>
      <c r="AL78" s="41"/>
      <c r="AM78" s="41"/>
      <c r="AN78" s="41"/>
      <c r="AO78" s="41">
        <f>SUM(AO72:AO77)</f>
        <v>219375297.45663714</v>
      </c>
      <c r="AP78" s="41"/>
      <c r="AQ78" s="41"/>
      <c r="AR78" s="41"/>
      <c r="AS78" s="41">
        <f>SUM(AS72:AS77)</f>
        <v>226007567.60545632</v>
      </c>
      <c r="AT78" s="41"/>
      <c r="AU78" s="41"/>
      <c r="AV78" s="41"/>
      <c r="AW78" s="41">
        <v>0</v>
      </c>
      <c r="AX78" s="41"/>
      <c r="AY78" s="41"/>
    </row>
    <row r="79" spans="2:51" ht="30" x14ac:dyDescent="0.25">
      <c r="B79" s="79" t="s">
        <v>21</v>
      </c>
      <c r="C79" s="68" t="s">
        <v>71</v>
      </c>
      <c r="D79" s="68"/>
      <c r="E79" s="42">
        <v>166192642.55039087</v>
      </c>
      <c r="F79" s="42"/>
      <c r="G79" s="42"/>
      <c r="H79" s="42"/>
      <c r="I79" s="42">
        <v>0</v>
      </c>
      <c r="J79" s="42"/>
      <c r="K79" s="42"/>
      <c r="L79" s="42"/>
      <c r="M79" s="42">
        <v>0</v>
      </c>
      <c r="N79" s="42"/>
      <c r="O79" s="42"/>
      <c r="P79" s="42"/>
      <c r="Q79" s="42">
        <v>0</v>
      </c>
      <c r="R79" s="42"/>
      <c r="S79" s="42"/>
      <c r="T79" s="42"/>
      <c r="U79" s="42">
        <v>0</v>
      </c>
      <c r="V79" s="42"/>
      <c r="W79" s="42"/>
      <c r="X79" s="42"/>
      <c r="Y79" s="42">
        <v>0</v>
      </c>
      <c r="Z79" s="42"/>
      <c r="AA79" s="42"/>
      <c r="AB79" s="42"/>
      <c r="AC79" s="42">
        <v>0</v>
      </c>
      <c r="AD79" s="42"/>
      <c r="AE79" s="42"/>
      <c r="AF79" s="42"/>
      <c r="AG79" s="42">
        <v>0</v>
      </c>
      <c r="AH79" s="42"/>
      <c r="AI79" s="42"/>
      <c r="AJ79" s="42"/>
      <c r="AK79" s="42">
        <v>0</v>
      </c>
      <c r="AL79" s="42"/>
      <c r="AM79" s="42"/>
      <c r="AN79" s="42"/>
      <c r="AO79" s="42">
        <v>0</v>
      </c>
      <c r="AP79" s="42"/>
      <c r="AQ79" s="42"/>
      <c r="AR79" s="42"/>
      <c r="AS79" s="42">
        <v>0</v>
      </c>
      <c r="AT79" s="42"/>
      <c r="AU79" s="42"/>
      <c r="AV79" s="42"/>
      <c r="AW79" s="42">
        <v>0</v>
      </c>
      <c r="AX79" s="42"/>
      <c r="AY79" s="42"/>
    </row>
    <row r="80" spans="2:51" ht="45" x14ac:dyDescent="0.25">
      <c r="B80" s="79"/>
      <c r="C80" s="68" t="s">
        <v>72</v>
      </c>
      <c r="D80" s="68"/>
      <c r="E80" s="42">
        <v>0</v>
      </c>
      <c r="F80" s="42"/>
      <c r="G80" s="42"/>
      <c r="H80" s="42"/>
      <c r="I80" s="42">
        <v>138774960.10909626</v>
      </c>
      <c r="J80" s="42"/>
      <c r="K80" s="42"/>
      <c r="L80" s="42"/>
      <c r="M80" s="42">
        <v>143206823.53795981</v>
      </c>
      <c r="N80" s="42"/>
      <c r="O80" s="42"/>
      <c r="P80" s="42"/>
      <c r="Q80" s="42">
        <v>0</v>
      </c>
      <c r="R80" s="42"/>
      <c r="S80" s="42"/>
      <c r="T80" s="42"/>
      <c r="U80" s="42">
        <v>0</v>
      </c>
      <c r="V80" s="42"/>
      <c r="W80" s="42"/>
      <c r="X80" s="42"/>
      <c r="Y80" s="42">
        <v>0</v>
      </c>
      <c r="Z80" s="42"/>
      <c r="AA80" s="42"/>
      <c r="AB80" s="42"/>
      <c r="AC80" s="42">
        <v>0</v>
      </c>
      <c r="AD80" s="42"/>
      <c r="AE80" s="42"/>
      <c r="AF80" s="42"/>
      <c r="AG80" s="42">
        <v>0</v>
      </c>
      <c r="AH80" s="42"/>
      <c r="AI80" s="42"/>
      <c r="AJ80" s="42"/>
      <c r="AK80" s="42">
        <v>0</v>
      </c>
      <c r="AL80" s="42"/>
      <c r="AM80" s="42"/>
      <c r="AN80" s="42"/>
      <c r="AO80" s="42">
        <v>0</v>
      </c>
      <c r="AP80" s="42"/>
      <c r="AQ80" s="42"/>
      <c r="AR80" s="42"/>
      <c r="AS80" s="42">
        <v>0</v>
      </c>
      <c r="AT80" s="42"/>
      <c r="AU80" s="42"/>
      <c r="AV80" s="42"/>
      <c r="AW80" s="42">
        <v>0</v>
      </c>
      <c r="AX80" s="42"/>
      <c r="AY80" s="42"/>
    </row>
    <row r="81" spans="2:51" ht="30" x14ac:dyDescent="0.25">
      <c r="B81" s="79"/>
      <c r="C81" s="68" t="s">
        <v>73</v>
      </c>
      <c r="D81" s="68"/>
      <c r="E81" s="42">
        <v>166192642.55039087</v>
      </c>
      <c r="F81" s="42"/>
      <c r="G81" s="42"/>
      <c r="H81" s="42"/>
      <c r="I81" s="42">
        <v>171642275.88022768</v>
      </c>
      <c r="J81" s="42"/>
      <c r="K81" s="42"/>
      <c r="L81" s="42"/>
      <c r="M81" s="42">
        <v>177123777.18797427</v>
      </c>
      <c r="N81" s="42"/>
      <c r="O81" s="42"/>
      <c r="P81" s="42"/>
      <c r="Q81" s="42">
        <v>182786512.03450385</v>
      </c>
      <c r="R81" s="42"/>
      <c r="S81" s="42"/>
      <c r="T81" s="42"/>
      <c r="U81" s="42">
        <v>188566026.5079892</v>
      </c>
      <c r="V81" s="42"/>
      <c r="W81" s="42"/>
      <c r="X81" s="42"/>
      <c r="Y81" s="42">
        <v>194472625.1673823</v>
      </c>
      <c r="Z81" s="42"/>
      <c r="AA81" s="42"/>
      <c r="AB81" s="42"/>
      <c r="AC81" s="42">
        <v>200473840.3974995</v>
      </c>
      <c r="AD81" s="42"/>
      <c r="AE81" s="42"/>
      <c r="AF81" s="42"/>
      <c r="AG81" s="42">
        <v>206563171.83449972</v>
      </c>
      <c r="AH81" s="42"/>
      <c r="AI81" s="42"/>
      <c r="AJ81" s="42"/>
      <c r="AK81" s="42">
        <v>212818198.58979571</v>
      </c>
      <c r="AL81" s="42"/>
      <c r="AM81" s="42"/>
      <c r="AN81" s="42"/>
      <c r="AO81" s="42">
        <v>219375297.45663714</v>
      </c>
      <c r="AP81" s="42"/>
      <c r="AQ81" s="42"/>
      <c r="AR81" s="42"/>
      <c r="AS81" s="42">
        <v>226007567.60545632</v>
      </c>
      <c r="AT81" s="42"/>
      <c r="AU81" s="42"/>
      <c r="AV81" s="42"/>
      <c r="AW81" s="42">
        <v>232906167.2268244</v>
      </c>
      <c r="AX81" s="42"/>
      <c r="AY81" s="42"/>
    </row>
    <row r="82" spans="2:51" ht="45" x14ac:dyDescent="0.25">
      <c r="B82" s="79"/>
      <c r="C82" s="68" t="s">
        <v>74</v>
      </c>
      <c r="D82" s="68"/>
      <c r="E82" s="40">
        <v>166192642.55039087</v>
      </c>
      <c r="F82" s="40"/>
      <c r="G82" s="40"/>
      <c r="H82" s="40"/>
      <c r="I82" s="40">
        <v>171642275.88022768</v>
      </c>
      <c r="J82" s="40"/>
      <c r="K82" s="40"/>
      <c r="L82" s="40"/>
      <c r="M82" s="40">
        <v>177123777.18797427</v>
      </c>
      <c r="N82" s="40"/>
      <c r="O82" s="40"/>
      <c r="P82" s="40"/>
      <c r="Q82" s="40">
        <v>182786512.03450385</v>
      </c>
      <c r="R82" s="40"/>
      <c r="S82" s="40"/>
      <c r="T82" s="40"/>
      <c r="U82" s="40">
        <v>188566026.5079892</v>
      </c>
      <c r="V82" s="40"/>
      <c r="W82" s="40"/>
      <c r="X82" s="40"/>
      <c r="Y82" s="40">
        <v>194472625.1673823</v>
      </c>
      <c r="Z82" s="40"/>
      <c r="AA82" s="40"/>
      <c r="AB82" s="40"/>
      <c r="AC82" s="40">
        <v>200473840.3974995</v>
      </c>
      <c r="AD82" s="40"/>
      <c r="AE82" s="40"/>
      <c r="AF82" s="40"/>
      <c r="AG82" s="40">
        <v>206563171.83449972</v>
      </c>
      <c r="AH82" s="40"/>
      <c r="AI82" s="40"/>
      <c r="AJ82" s="40"/>
      <c r="AK82" s="40">
        <v>212818198.58979571</v>
      </c>
      <c r="AL82" s="40"/>
      <c r="AM82" s="40"/>
      <c r="AN82" s="40"/>
      <c r="AO82" s="40">
        <v>219375297.45663714</v>
      </c>
      <c r="AP82" s="40"/>
      <c r="AQ82" s="40"/>
      <c r="AR82" s="40"/>
      <c r="AS82" s="40">
        <v>226007567.60545632</v>
      </c>
      <c r="AT82" s="40"/>
      <c r="AU82" s="40"/>
      <c r="AV82" s="40"/>
      <c r="AW82" s="40">
        <v>232906167.2268244</v>
      </c>
      <c r="AX82" s="40"/>
      <c r="AY82" s="40"/>
    </row>
    <row r="83" spans="2:51" x14ac:dyDescent="0.25">
      <c r="B83" s="83" t="s">
        <v>34</v>
      </c>
      <c r="C83" s="83"/>
      <c r="D83" s="66"/>
      <c r="E83" s="41">
        <f>SUM(E79:E82)</f>
        <v>498577927.65117264</v>
      </c>
      <c r="F83" s="41"/>
      <c r="G83" s="41"/>
      <c r="H83" s="41"/>
      <c r="I83" s="41">
        <f>SUM(I79:I82)</f>
        <v>482059511.86955166</v>
      </c>
      <c r="J83" s="41"/>
      <c r="K83" s="41"/>
      <c r="L83" s="41"/>
      <c r="M83" s="41">
        <f>SUM(M79:M82)</f>
        <v>497454377.91390836</v>
      </c>
      <c r="N83" s="41"/>
      <c r="O83" s="41"/>
      <c r="P83" s="41"/>
      <c r="Q83" s="41">
        <f>SUM(Q79:Q82)</f>
        <v>365573024.06900769</v>
      </c>
      <c r="R83" s="41"/>
      <c r="S83" s="41"/>
      <c r="T83" s="41"/>
      <c r="U83" s="41">
        <f>SUM(U79:U82)</f>
        <v>377132053.0159784</v>
      </c>
      <c r="V83" s="41"/>
      <c r="W83" s="41"/>
      <c r="X83" s="41"/>
      <c r="Y83" s="41">
        <f>SUM(Y79:Y82)</f>
        <v>388945250.3347646</v>
      </c>
      <c r="Z83" s="41"/>
      <c r="AA83" s="41"/>
      <c r="AB83" s="41"/>
      <c r="AC83" s="41">
        <f>SUM(AC79:AC82)</f>
        <v>400947680.794999</v>
      </c>
      <c r="AD83" s="41"/>
      <c r="AE83" s="41"/>
      <c r="AF83" s="41"/>
      <c r="AG83" s="41">
        <f>SUM(AG79:AG82)</f>
        <v>413126343.66899943</v>
      </c>
      <c r="AH83" s="41"/>
      <c r="AI83" s="41"/>
      <c r="AJ83" s="41"/>
      <c r="AK83" s="41">
        <f>SUM(AK79:AK82)</f>
        <v>425636397.17959142</v>
      </c>
      <c r="AL83" s="41"/>
      <c r="AM83" s="41"/>
      <c r="AN83" s="41"/>
      <c r="AO83" s="41">
        <f>SUM(AO79:AO82)</f>
        <v>438750594.91327429</v>
      </c>
      <c r="AP83" s="41"/>
      <c r="AQ83" s="41"/>
      <c r="AR83" s="41"/>
      <c r="AS83" s="41">
        <f>SUM(AS79:AS82)</f>
        <v>452015135.21091264</v>
      </c>
      <c r="AT83" s="41"/>
      <c r="AU83" s="41"/>
      <c r="AV83" s="41"/>
      <c r="AW83" s="41">
        <f>SUM(AW79:AW82)</f>
        <v>465812334.45364881</v>
      </c>
      <c r="AX83" s="41"/>
      <c r="AY83" s="41"/>
    </row>
    <row r="84" spans="2:51" ht="30" x14ac:dyDescent="0.25">
      <c r="B84" s="79" t="s">
        <v>22</v>
      </c>
      <c r="C84" s="68" t="s">
        <v>75</v>
      </c>
      <c r="D84" s="68"/>
      <c r="E84" s="42">
        <v>134368862.34513372</v>
      </c>
      <c r="F84" s="42"/>
      <c r="G84" s="42"/>
      <c r="H84" s="42"/>
      <c r="I84" s="42">
        <v>0</v>
      </c>
      <c r="J84" s="42"/>
      <c r="K84" s="42"/>
      <c r="L84" s="42"/>
      <c r="M84" s="42">
        <v>0</v>
      </c>
      <c r="N84" s="42"/>
      <c r="O84" s="42"/>
      <c r="P84" s="42"/>
      <c r="Q84" s="42">
        <v>0</v>
      </c>
      <c r="R84" s="42"/>
      <c r="S84" s="42"/>
      <c r="T84" s="42"/>
      <c r="U84" s="42">
        <v>0</v>
      </c>
      <c r="V84" s="42"/>
      <c r="W84" s="42"/>
      <c r="X84" s="42"/>
      <c r="Y84" s="42">
        <v>0</v>
      </c>
      <c r="Z84" s="42"/>
      <c r="AA84" s="42"/>
      <c r="AB84" s="42"/>
      <c r="AC84" s="42">
        <v>0</v>
      </c>
      <c r="AD84" s="42"/>
      <c r="AE84" s="42"/>
      <c r="AF84" s="42"/>
      <c r="AG84" s="42">
        <v>0</v>
      </c>
      <c r="AH84" s="42"/>
      <c r="AI84" s="42"/>
      <c r="AJ84" s="42"/>
      <c r="AK84" s="42">
        <v>0</v>
      </c>
      <c r="AL84" s="42"/>
      <c r="AM84" s="42"/>
      <c r="AN84" s="42"/>
      <c r="AO84" s="42">
        <v>0</v>
      </c>
      <c r="AP84" s="42"/>
      <c r="AQ84" s="42"/>
      <c r="AR84" s="42"/>
      <c r="AS84" s="42">
        <v>0</v>
      </c>
      <c r="AT84" s="42"/>
      <c r="AU84" s="42"/>
      <c r="AV84" s="42"/>
      <c r="AW84" s="42">
        <v>0</v>
      </c>
      <c r="AX84" s="42"/>
      <c r="AY84" s="42"/>
    </row>
    <row r="85" spans="2:51" ht="30" x14ac:dyDescent="0.25">
      <c r="B85" s="79"/>
      <c r="C85" s="68" t="s">
        <v>76</v>
      </c>
      <c r="D85" s="68"/>
      <c r="E85" s="42">
        <v>134368862.34513372</v>
      </c>
      <c r="F85" s="42"/>
      <c r="G85" s="42"/>
      <c r="H85" s="42"/>
      <c r="I85" s="42">
        <v>138774960.10909626</v>
      </c>
      <c r="J85" s="42"/>
      <c r="K85" s="42"/>
      <c r="L85" s="42"/>
      <c r="M85" s="42">
        <v>0</v>
      </c>
      <c r="N85" s="42"/>
      <c r="O85" s="42"/>
      <c r="P85" s="42"/>
      <c r="Q85" s="42">
        <v>0</v>
      </c>
      <c r="R85" s="42"/>
      <c r="S85" s="42"/>
      <c r="T85" s="42"/>
      <c r="U85" s="42">
        <v>0</v>
      </c>
      <c r="V85" s="42"/>
      <c r="W85" s="42"/>
      <c r="X85" s="42"/>
      <c r="Y85" s="42">
        <v>0</v>
      </c>
      <c r="Z85" s="42"/>
      <c r="AA85" s="42"/>
      <c r="AB85" s="42"/>
      <c r="AC85" s="42">
        <v>0</v>
      </c>
      <c r="AD85" s="42"/>
      <c r="AE85" s="42"/>
      <c r="AF85" s="42"/>
      <c r="AG85" s="42">
        <v>0</v>
      </c>
      <c r="AH85" s="42"/>
      <c r="AI85" s="42"/>
      <c r="AJ85" s="42"/>
      <c r="AK85" s="42">
        <v>0</v>
      </c>
      <c r="AL85" s="42"/>
      <c r="AM85" s="42"/>
      <c r="AN85" s="42"/>
      <c r="AO85" s="42">
        <v>0</v>
      </c>
      <c r="AP85" s="42"/>
      <c r="AQ85" s="42"/>
      <c r="AR85" s="42"/>
      <c r="AS85" s="42">
        <v>0</v>
      </c>
      <c r="AT85" s="42"/>
      <c r="AU85" s="42"/>
      <c r="AV85" s="42"/>
      <c r="AW85" s="42">
        <v>0</v>
      </c>
      <c r="AX85" s="42"/>
      <c r="AY85" s="42"/>
    </row>
    <row r="86" spans="2:51" ht="30" x14ac:dyDescent="0.25">
      <c r="B86" s="79"/>
      <c r="C86" s="68" t="s">
        <v>77</v>
      </c>
      <c r="D86" s="68"/>
      <c r="E86" s="40">
        <v>166192642.55039087</v>
      </c>
      <c r="F86" s="40"/>
      <c r="G86" s="40"/>
      <c r="H86" s="40"/>
      <c r="I86" s="40">
        <v>171642275.88022768</v>
      </c>
      <c r="J86" s="40"/>
      <c r="K86" s="40"/>
      <c r="L86" s="40"/>
      <c r="M86" s="40">
        <v>177123777.18797427</v>
      </c>
      <c r="N86" s="40"/>
      <c r="O86" s="40"/>
      <c r="P86" s="40"/>
      <c r="Q86" s="40">
        <v>182786512.03450385</v>
      </c>
      <c r="R86" s="40"/>
      <c r="S86" s="40"/>
      <c r="T86" s="40"/>
      <c r="U86" s="40">
        <v>188566026.5079892</v>
      </c>
      <c r="V86" s="40"/>
      <c r="W86" s="40"/>
      <c r="X86" s="40"/>
      <c r="Y86" s="40">
        <v>194472625.1673823</v>
      </c>
      <c r="Z86" s="40"/>
      <c r="AA86" s="40"/>
      <c r="AB86" s="40"/>
      <c r="AC86" s="40">
        <v>200473840.3974995</v>
      </c>
      <c r="AD86" s="40"/>
      <c r="AE86" s="40"/>
      <c r="AF86" s="40"/>
      <c r="AG86" s="40">
        <v>206563171.83449972</v>
      </c>
      <c r="AH86" s="40"/>
      <c r="AI86" s="40"/>
      <c r="AJ86" s="40"/>
      <c r="AK86" s="40">
        <v>212818198.58979571</v>
      </c>
      <c r="AL86" s="40"/>
      <c r="AM86" s="40"/>
      <c r="AN86" s="40"/>
      <c r="AO86" s="40">
        <v>219375297.45663714</v>
      </c>
      <c r="AP86" s="40"/>
      <c r="AQ86" s="40"/>
      <c r="AR86" s="40"/>
      <c r="AS86" s="40">
        <v>226007567.60545632</v>
      </c>
      <c r="AT86" s="40"/>
      <c r="AU86" s="40"/>
      <c r="AV86" s="40"/>
      <c r="AW86" s="40">
        <v>232906167.2268244</v>
      </c>
      <c r="AX86" s="40"/>
      <c r="AY86" s="40"/>
    </row>
    <row r="87" spans="2:51" x14ac:dyDescent="0.25">
      <c r="B87" s="83" t="s">
        <v>34</v>
      </c>
      <c r="C87" s="83"/>
      <c r="D87" s="66"/>
      <c r="E87" s="41">
        <f>SUM(E84:E86)</f>
        <v>434930367.24065828</v>
      </c>
      <c r="F87" s="41"/>
      <c r="G87" s="41"/>
      <c r="H87" s="41"/>
      <c r="I87" s="41">
        <f>SUM(I84:I86)</f>
        <v>310417235.98932397</v>
      </c>
      <c r="J87" s="41"/>
      <c r="K87" s="41"/>
      <c r="L87" s="41"/>
      <c r="M87" s="41">
        <f>SUM(M84:M86)</f>
        <v>177123777.18797427</v>
      </c>
      <c r="N87" s="41"/>
      <c r="O87" s="41"/>
      <c r="P87" s="41"/>
      <c r="Q87" s="41">
        <f>SUM(Q84:Q86)</f>
        <v>182786512.03450385</v>
      </c>
      <c r="R87" s="41"/>
      <c r="S87" s="41"/>
      <c r="T87" s="41"/>
      <c r="U87" s="41">
        <f>SUM(U84:U86)</f>
        <v>188566026.5079892</v>
      </c>
      <c r="V87" s="41"/>
      <c r="W87" s="41"/>
      <c r="X87" s="41"/>
      <c r="Y87" s="41">
        <f>SUM(Y84:Y86)</f>
        <v>194472625.1673823</v>
      </c>
      <c r="Z87" s="41"/>
      <c r="AA87" s="41"/>
      <c r="AB87" s="41"/>
      <c r="AC87" s="41">
        <f>SUM(AC84:AC86)</f>
        <v>200473840.3974995</v>
      </c>
      <c r="AD87" s="41"/>
      <c r="AE87" s="41"/>
      <c r="AF87" s="41"/>
      <c r="AG87" s="41">
        <f>SUM(AG84:AG86)</f>
        <v>206563171.83449972</v>
      </c>
      <c r="AH87" s="41"/>
      <c r="AI87" s="41"/>
      <c r="AJ87" s="41"/>
      <c r="AK87" s="41">
        <f>SUM(AK84:AK86)</f>
        <v>212818198.58979571</v>
      </c>
      <c r="AL87" s="41"/>
      <c r="AM87" s="41"/>
      <c r="AN87" s="41"/>
      <c r="AO87" s="41">
        <f>SUM(AO84:AO86)</f>
        <v>219375297.45663714</v>
      </c>
      <c r="AP87" s="41"/>
      <c r="AQ87" s="41"/>
      <c r="AR87" s="41"/>
      <c r="AS87" s="41">
        <f>SUM(AS84:AS86)</f>
        <v>226007567.60545632</v>
      </c>
      <c r="AT87" s="41"/>
      <c r="AU87" s="41"/>
      <c r="AV87" s="41"/>
      <c r="AW87" s="41">
        <v>232906167.2268244</v>
      </c>
      <c r="AX87" s="41"/>
      <c r="AY87" s="41"/>
    </row>
    <row r="88" spans="2:51" ht="30" x14ac:dyDescent="0.25">
      <c r="B88" s="82" t="s">
        <v>23</v>
      </c>
      <c r="C88" s="68" t="s">
        <v>78</v>
      </c>
      <c r="D88" s="68"/>
      <c r="E88" s="40">
        <v>393041967.94030142</v>
      </c>
      <c r="F88" s="40"/>
      <c r="G88" s="40"/>
      <c r="H88" s="40"/>
      <c r="I88" s="40">
        <v>0</v>
      </c>
      <c r="J88" s="40"/>
      <c r="K88" s="40"/>
      <c r="L88" s="40"/>
      <c r="M88" s="40">
        <v>0</v>
      </c>
      <c r="N88" s="40"/>
      <c r="O88" s="40"/>
      <c r="P88" s="40"/>
      <c r="Q88" s="40">
        <v>0</v>
      </c>
      <c r="R88" s="40"/>
      <c r="S88" s="40"/>
      <c r="T88" s="40"/>
      <c r="U88" s="40">
        <v>0</v>
      </c>
      <c r="V88" s="40"/>
      <c r="W88" s="40"/>
      <c r="X88" s="40"/>
      <c r="Y88" s="40">
        <v>0</v>
      </c>
      <c r="Z88" s="40"/>
      <c r="AA88" s="40"/>
      <c r="AB88" s="40"/>
      <c r="AC88" s="40">
        <v>0</v>
      </c>
      <c r="AD88" s="40"/>
      <c r="AE88" s="40"/>
      <c r="AF88" s="40"/>
      <c r="AG88" s="40">
        <v>0</v>
      </c>
      <c r="AH88" s="40"/>
      <c r="AI88" s="40"/>
      <c r="AJ88" s="40"/>
      <c r="AK88" s="40">
        <v>0</v>
      </c>
      <c r="AL88" s="40"/>
      <c r="AM88" s="40"/>
      <c r="AN88" s="40"/>
      <c r="AO88" s="40">
        <v>0</v>
      </c>
      <c r="AP88" s="40"/>
      <c r="AQ88" s="40"/>
      <c r="AR88" s="40"/>
      <c r="AS88" s="40">
        <v>0</v>
      </c>
      <c r="AT88" s="40"/>
      <c r="AU88" s="40"/>
      <c r="AV88" s="40"/>
      <c r="AW88" s="40">
        <v>0</v>
      </c>
      <c r="AX88" s="40"/>
      <c r="AY88" s="40"/>
    </row>
    <row r="89" spans="2:51" ht="30" x14ac:dyDescent="0.25">
      <c r="B89" s="82"/>
      <c r="C89" s="68" t="s">
        <v>79</v>
      </c>
      <c r="D89" s="68"/>
      <c r="E89" s="40">
        <v>134368862.34513372</v>
      </c>
      <c r="F89" s="40"/>
      <c r="G89" s="40"/>
      <c r="H89" s="40"/>
      <c r="I89" s="40">
        <v>138774960.10909626</v>
      </c>
      <c r="J89" s="40"/>
      <c r="K89" s="40"/>
      <c r="L89" s="40"/>
      <c r="M89" s="40">
        <v>0</v>
      </c>
      <c r="N89" s="40"/>
      <c r="O89" s="40"/>
      <c r="P89" s="40"/>
      <c r="Q89" s="40">
        <v>0</v>
      </c>
      <c r="R89" s="40"/>
      <c r="S89" s="40"/>
      <c r="T89" s="40"/>
      <c r="U89" s="40">
        <v>0</v>
      </c>
      <c r="V89" s="40"/>
      <c r="W89" s="40"/>
      <c r="X89" s="40"/>
      <c r="Y89" s="40">
        <v>0</v>
      </c>
      <c r="Z89" s="40"/>
      <c r="AA89" s="40"/>
      <c r="AB89" s="40"/>
      <c r="AC89" s="40">
        <v>0</v>
      </c>
      <c r="AD89" s="40"/>
      <c r="AE89" s="40"/>
      <c r="AF89" s="40"/>
      <c r="AG89" s="40">
        <v>0</v>
      </c>
      <c r="AH89" s="40"/>
      <c r="AI89" s="40"/>
      <c r="AJ89" s="40"/>
      <c r="AK89" s="40">
        <v>0</v>
      </c>
      <c r="AL89" s="40"/>
      <c r="AM89" s="40"/>
      <c r="AN89" s="40"/>
      <c r="AO89" s="40">
        <v>0</v>
      </c>
      <c r="AP89" s="40"/>
      <c r="AQ89" s="40"/>
      <c r="AR89" s="40"/>
      <c r="AS89" s="40">
        <v>0</v>
      </c>
      <c r="AT89" s="40"/>
      <c r="AU89" s="40"/>
      <c r="AV89" s="40"/>
      <c r="AW89" s="40">
        <v>0</v>
      </c>
      <c r="AX89" s="40"/>
      <c r="AY89" s="40"/>
    </row>
    <row r="90" spans="2:51" ht="30" x14ac:dyDescent="0.25">
      <c r="B90" s="82"/>
      <c r="C90" s="68" t="s">
        <v>80</v>
      </c>
      <c r="D90" s="68"/>
      <c r="E90" s="40">
        <v>0</v>
      </c>
      <c r="F90" s="40"/>
      <c r="G90" s="40"/>
      <c r="H90" s="40"/>
      <c r="I90" s="40">
        <v>105907644.3379648</v>
      </c>
      <c r="J90" s="40"/>
      <c r="K90" s="40"/>
      <c r="L90" s="40"/>
      <c r="M90" s="40">
        <v>109289869.88794535</v>
      </c>
      <c r="N90" s="40"/>
      <c r="O90" s="40"/>
      <c r="P90" s="40"/>
      <c r="Q90" s="40">
        <v>0</v>
      </c>
      <c r="R90" s="40"/>
      <c r="S90" s="40"/>
      <c r="T90" s="40"/>
      <c r="U90" s="40">
        <v>0</v>
      </c>
      <c r="V90" s="40"/>
      <c r="W90" s="40"/>
      <c r="X90" s="40"/>
      <c r="Y90" s="40">
        <v>0</v>
      </c>
      <c r="Z90" s="40"/>
      <c r="AA90" s="40"/>
      <c r="AB90" s="40"/>
      <c r="AC90" s="40">
        <v>0</v>
      </c>
      <c r="AD90" s="40"/>
      <c r="AE90" s="40"/>
      <c r="AF90" s="40"/>
      <c r="AG90" s="40">
        <v>0</v>
      </c>
      <c r="AH90" s="40"/>
      <c r="AI90" s="40"/>
      <c r="AJ90" s="40"/>
      <c r="AK90" s="40">
        <v>0</v>
      </c>
      <c r="AL90" s="40"/>
      <c r="AM90" s="40"/>
      <c r="AN90" s="40"/>
      <c r="AO90" s="40">
        <v>0</v>
      </c>
      <c r="AP90" s="40"/>
      <c r="AQ90" s="40"/>
      <c r="AR90" s="40"/>
      <c r="AS90" s="40">
        <v>0</v>
      </c>
      <c r="AT90" s="40"/>
      <c r="AU90" s="40"/>
      <c r="AV90" s="40"/>
      <c r="AW90" s="40">
        <v>0</v>
      </c>
      <c r="AX90" s="40"/>
      <c r="AY90" s="40"/>
    </row>
    <row r="91" spans="2:51" ht="45" x14ac:dyDescent="0.25">
      <c r="B91" s="82"/>
      <c r="C91" s="68" t="s">
        <v>81</v>
      </c>
      <c r="D91" s="68"/>
      <c r="E91" s="40">
        <v>0</v>
      </c>
      <c r="F91" s="40"/>
      <c r="G91" s="40"/>
      <c r="H91" s="40"/>
      <c r="I91" s="40">
        <v>138774960.10909626</v>
      </c>
      <c r="J91" s="40"/>
      <c r="K91" s="40"/>
      <c r="L91" s="40"/>
      <c r="M91" s="40">
        <v>143206823.53795981</v>
      </c>
      <c r="N91" s="40"/>
      <c r="O91" s="40"/>
      <c r="P91" s="40"/>
      <c r="Q91" s="40">
        <v>0</v>
      </c>
      <c r="R91" s="40"/>
      <c r="S91" s="40"/>
      <c r="T91" s="40"/>
      <c r="U91" s="40">
        <v>0</v>
      </c>
      <c r="V91" s="40"/>
      <c r="W91" s="40"/>
      <c r="X91" s="40"/>
      <c r="Y91" s="40">
        <v>0</v>
      </c>
      <c r="Z91" s="40"/>
      <c r="AA91" s="40"/>
      <c r="AB91" s="40"/>
      <c r="AC91" s="40">
        <v>0</v>
      </c>
      <c r="AD91" s="40"/>
      <c r="AE91" s="40"/>
      <c r="AF91" s="40"/>
      <c r="AG91" s="40">
        <v>0</v>
      </c>
      <c r="AH91" s="40"/>
      <c r="AI91" s="40"/>
      <c r="AJ91" s="40"/>
      <c r="AK91" s="40">
        <v>0</v>
      </c>
      <c r="AL91" s="40"/>
      <c r="AM91" s="40"/>
      <c r="AN91" s="40"/>
      <c r="AO91" s="40">
        <v>0</v>
      </c>
      <c r="AP91" s="40"/>
      <c r="AQ91" s="40"/>
      <c r="AR91" s="40"/>
      <c r="AS91" s="40">
        <v>0</v>
      </c>
      <c r="AT91" s="40"/>
      <c r="AU91" s="40"/>
      <c r="AV91" s="40"/>
      <c r="AW91" s="40">
        <v>0</v>
      </c>
      <c r="AX91" s="40"/>
      <c r="AY91" s="40"/>
    </row>
    <row r="92" spans="2:51" ht="45" x14ac:dyDescent="0.25">
      <c r="B92" s="82"/>
      <c r="C92" s="68" t="s">
        <v>82</v>
      </c>
      <c r="D92" s="68"/>
      <c r="E92" s="40">
        <v>0</v>
      </c>
      <c r="F92" s="40"/>
      <c r="G92" s="40"/>
      <c r="H92" s="40"/>
      <c r="I92" s="40">
        <v>105907644.3379648</v>
      </c>
      <c r="J92" s="40"/>
      <c r="K92" s="40"/>
      <c r="L92" s="40"/>
      <c r="M92" s="40">
        <v>109289869.88794535</v>
      </c>
      <c r="N92" s="40"/>
      <c r="O92" s="40"/>
      <c r="P92" s="40"/>
      <c r="Q92" s="40">
        <v>0</v>
      </c>
      <c r="R92" s="40"/>
      <c r="S92" s="40"/>
      <c r="T92" s="40"/>
      <c r="U92" s="40">
        <v>0</v>
      </c>
      <c r="V92" s="40"/>
      <c r="W92" s="40"/>
      <c r="X92" s="40"/>
      <c r="Y92" s="40">
        <v>0</v>
      </c>
      <c r="Z92" s="40"/>
      <c r="AA92" s="40"/>
      <c r="AB92" s="40"/>
      <c r="AC92" s="40">
        <v>0</v>
      </c>
      <c r="AD92" s="40"/>
      <c r="AE92" s="40"/>
      <c r="AF92" s="40"/>
      <c r="AG92" s="40">
        <v>0</v>
      </c>
      <c r="AH92" s="40"/>
      <c r="AI92" s="40"/>
      <c r="AJ92" s="40"/>
      <c r="AK92" s="40">
        <v>0</v>
      </c>
      <c r="AL92" s="40"/>
      <c r="AM92" s="40"/>
      <c r="AN92" s="40"/>
      <c r="AO92" s="40">
        <v>0</v>
      </c>
      <c r="AP92" s="40"/>
      <c r="AQ92" s="40"/>
      <c r="AR92" s="40"/>
      <c r="AS92" s="40">
        <v>0</v>
      </c>
      <c r="AT92" s="40"/>
      <c r="AU92" s="40"/>
      <c r="AV92" s="40"/>
      <c r="AW92" s="40">
        <v>0</v>
      </c>
      <c r="AX92" s="40"/>
      <c r="AY92" s="40"/>
    </row>
    <row r="93" spans="2:51" x14ac:dyDescent="0.25">
      <c r="B93" s="82"/>
      <c r="C93" s="68" t="s">
        <v>83</v>
      </c>
      <c r="D93" s="68"/>
      <c r="E93" s="40">
        <v>102545082.1398766</v>
      </c>
      <c r="F93" s="40"/>
      <c r="G93" s="40"/>
      <c r="H93" s="40"/>
      <c r="I93" s="40">
        <v>105907644.3379648</v>
      </c>
      <c r="J93" s="40"/>
      <c r="K93" s="40"/>
      <c r="L93" s="40"/>
      <c r="M93" s="40">
        <v>0</v>
      </c>
      <c r="N93" s="40"/>
      <c r="O93" s="40"/>
      <c r="P93" s="40"/>
      <c r="Q93" s="40">
        <v>0</v>
      </c>
      <c r="R93" s="40"/>
      <c r="S93" s="40"/>
      <c r="T93" s="40"/>
      <c r="U93" s="40">
        <v>0</v>
      </c>
      <c r="V93" s="40"/>
      <c r="W93" s="40"/>
      <c r="X93" s="40"/>
      <c r="Y93" s="40">
        <v>0</v>
      </c>
      <c r="Z93" s="40"/>
      <c r="AA93" s="40"/>
      <c r="AB93" s="40"/>
      <c r="AC93" s="40">
        <v>0</v>
      </c>
      <c r="AD93" s="40"/>
      <c r="AE93" s="40"/>
      <c r="AF93" s="40"/>
      <c r="AG93" s="40">
        <v>0</v>
      </c>
      <c r="AH93" s="40"/>
      <c r="AI93" s="40"/>
      <c r="AJ93" s="40"/>
      <c r="AK93" s="40">
        <v>0</v>
      </c>
      <c r="AL93" s="40"/>
      <c r="AM93" s="40"/>
      <c r="AN93" s="40"/>
      <c r="AO93" s="40">
        <v>0</v>
      </c>
      <c r="AP93" s="40"/>
      <c r="AQ93" s="40"/>
      <c r="AR93" s="40"/>
      <c r="AS93" s="40">
        <v>0</v>
      </c>
      <c r="AT93" s="40"/>
      <c r="AU93" s="40"/>
      <c r="AV93" s="40"/>
      <c r="AW93" s="40">
        <v>0</v>
      </c>
      <c r="AX93" s="40"/>
      <c r="AY93" s="40"/>
    </row>
    <row r="94" spans="2:51" x14ac:dyDescent="0.25">
      <c r="B94" s="83" t="s">
        <v>34</v>
      </c>
      <c r="C94" s="83"/>
      <c r="D94" s="66"/>
      <c r="E94" s="41">
        <f>SUM(E88:E93)</f>
        <v>629955912.4253118</v>
      </c>
      <c r="F94" s="41"/>
      <c r="G94" s="41"/>
      <c r="H94" s="41"/>
      <c r="I94" s="41">
        <f>SUM(I88:I93)</f>
        <v>595272853.2320869</v>
      </c>
      <c r="J94" s="41"/>
      <c r="K94" s="41"/>
      <c r="L94" s="41"/>
      <c r="M94" s="41">
        <f>SUM(M88:M93)</f>
        <v>361786563.31385052</v>
      </c>
      <c r="N94" s="41"/>
      <c r="O94" s="41"/>
      <c r="P94" s="41"/>
      <c r="Q94" s="41">
        <v>0</v>
      </c>
      <c r="R94" s="41"/>
      <c r="S94" s="41"/>
      <c r="T94" s="41"/>
      <c r="U94" s="41">
        <v>0</v>
      </c>
      <c r="V94" s="41"/>
      <c r="W94" s="41"/>
      <c r="X94" s="41"/>
      <c r="Y94" s="41">
        <v>0</v>
      </c>
      <c r="Z94" s="41"/>
      <c r="AA94" s="41"/>
      <c r="AB94" s="41"/>
      <c r="AC94" s="41">
        <v>0</v>
      </c>
      <c r="AD94" s="41"/>
      <c r="AE94" s="41"/>
      <c r="AF94" s="41"/>
      <c r="AG94" s="41">
        <v>0</v>
      </c>
      <c r="AH94" s="41"/>
      <c r="AI94" s="41"/>
      <c r="AJ94" s="41"/>
      <c r="AK94" s="41">
        <v>0</v>
      </c>
      <c r="AL94" s="41"/>
      <c r="AM94" s="41"/>
      <c r="AN94" s="41"/>
      <c r="AO94" s="41">
        <v>0</v>
      </c>
      <c r="AP94" s="41"/>
      <c r="AQ94" s="41"/>
      <c r="AR94" s="41"/>
      <c r="AS94" s="41">
        <v>0</v>
      </c>
      <c r="AT94" s="41"/>
      <c r="AU94" s="41"/>
      <c r="AV94" s="41"/>
      <c r="AW94" s="41">
        <v>0</v>
      </c>
      <c r="AX94" s="41"/>
      <c r="AY94" s="41"/>
    </row>
    <row r="95" spans="2:51" ht="18.75" x14ac:dyDescent="0.25">
      <c r="B95" s="84" t="s">
        <v>24</v>
      </c>
      <c r="C95" s="84"/>
      <c r="D95" s="67"/>
      <c r="E95" s="43">
        <f>E94+E87+E83+E78</f>
        <v>2325474863.3867817</v>
      </c>
      <c r="F95" s="43"/>
      <c r="G95" s="43"/>
      <c r="H95" s="43"/>
      <c r="I95" s="43">
        <f>I94+I87+I83+I78</f>
        <v>2448643827.8550315</v>
      </c>
      <c r="J95" s="43"/>
      <c r="K95" s="43"/>
      <c r="L95" s="43"/>
      <c r="M95" s="43">
        <f>M94+M87+M83+M78</f>
        <v>1987932429.1684446</v>
      </c>
      <c r="N95" s="43"/>
      <c r="O95" s="43"/>
      <c r="P95" s="43"/>
      <c r="Q95" s="43">
        <f>Q94+Q87+Q83+Q78</f>
        <v>1131720367.6567173</v>
      </c>
      <c r="R95" s="43"/>
      <c r="S95" s="43"/>
      <c r="T95" s="43"/>
      <c r="U95" s="43">
        <f>U94+U87+U83+U78</f>
        <v>906722133.47524965</v>
      </c>
      <c r="V95" s="43"/>
      <c r="W95" s="43"/>
      <c r="X95" s="43"/>
      <c r="Y95" s="43">
        <f>Y94+Y87+Y83+Y78</f>
        <v>935124088.14973104</v>
      </c>
      <c r="Z95" s="43"/>
      <c r="AA95" s="43"/>
      <c r="AB95" s="43"/>
      <c r="AC95" s="43">
        <f>AC94+AC87+AC83+AC78</f>
        <v>963981007.80628145</v>
      </c>
      <c r="AD95" s="43"/>
      <c r="AE95" s="43"/>
      <c r="AF95" s="43"/>
      <c r="AG95" s="43">
        <f>AG94+AG87+AG83+AG78</f>
        <v>993261635.36280906</v>
      </c>
      <c r="AH95" s="43"/>
      <c r="AI95" s="43"/>
      <c r="AJ95" s="43"/>
      <c r="AK95" s="43">
        <f>AK94+AK87+AK83+AK78</f>
        <v>851272794.35918283</v>
      </c>
      <c r="AL95" s="43"/>
      <c r="AM95" s="43"/>
      <c r="AN95" s="43"/>
      <c r="AO95" s="43">
        <f>AO94+AO87+AO83+AO78</f>
        <v>877501189.82654858</v>
      </c>
      <c r="AP95" s="43"/>
      <c r="AQ95" s="43"/>
      <c r="AR95" s="43"/>
      <c r="AS95" s="43">
        <f>AS94+AS87+AS83+AS78</f>
        <v>904030270.42182529</v>
      </c>
      <c r="AT95" s="43"/>
      <c r="AU95" s="43"/>
      <c r="AV95" s="43"/>
      <c r="AW95" s="43">
        <f>AW94+AW87+AW83+AW78</f>
        <v>698718501.68047321</v>
      </c>
      <c r="AX95" s="43"/>
      <c r="AY95" s="43"/>
    </row>
    <row r="96" spans="2:51" x14ac:dyDescent="0.25">
      <c r="B96" s="11"/>
      <c r="C96" s="12"/>
      <c r="D96" s="12"/>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c r="AY96" s="16"/>
    </row>
    <row r="97" spans="2:51" ht="28.5" x14ac:dyDescent="0.25">
      <c r="B97" s="80" t="s">
        <v>84</v>
      </c>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row>
    <row r="98" spans="2:51" x14ac:dyDescent="0.25">
      <c r="B98" s="3"/>
      <c r="C98" s="4"/>
      <c r="D98" s="4"/>
      <c r="E98" s="4"/>
      <c r="F98" s="4"/>
      <c r="G98" s="4"/>
      <c r="H98" s="4"/>
      <c r="AX98" s="5"/>
    </row>
    <row r="99" spans="2:51" x14ac:dyDescent="0.25">
      <c r="B99" s="38" t="s">
        <v>31</v>
      </c>
      <c r="C99" s="38" t="s">
        <v>25</v>
      </c>
      <c r="D99" s="81">
        <v>2021</v>
      </c>
      <c r="E99" s="81"/>
      <c r="F99" s="81"/>
      <c r="G99" s="81"/>
      <c r="H99" s="81">
        <v>2022</v>
      </c>
      <c r="I99" s="81"/>
      <c r="J99" s="81"/>
      <c r="K99" s="81"/>
      <c r="L99" s="81">
        <v>2023</v>
      </c>
      <c r="M99" s="81"/>
      <c r="N99" s="81"/>
      <c r="O99" s="81"/>
      <c r="P99" s="81">
        <v>2024</v>
      </c>
      <c r="Q99" s="81"/>
      <c r="R99" s="81"/>
      <c r="S99" s="81"/>
      <c r="T99" s="81">
        <v>2025</v>
      </c>
      <c r="U99" s="81"/>
      <c r="V99" s="81"/>
      <c r="W99" s="81"/>
      <c r="X99" s="81">
        <v>2026</v>
      </c>
      <c r="Y99" s="81"/>
      <c r="Z99" s="81"/>
      <c r="AA99" s="81"/>
      <c r="AB99" s="81">
        <v>2027</v>
      </c>
      <c r="AC99" s="81"/>
      <c r="AD99" s="81"/>
      <c r="AE99" s="81"/>
      <c r="AF99" s="81">
        <v>2028</v>
      </c>
      <c r="AG99" s="81"/>
      <c r="AH99" s="81"/>
      <c r="AI99" s="81"/>
      <c r="AJ99" s="81">
        <v>2029</v>
      </c>
      <c r="AK99" s="81"/>
      <c r="AL99" s="81"/>
      <c r="AM99" s="81"/>
      <c r="AN99" s="81">
        <v>2030</v>
      </c>
      <c r="AO99" s="81"/>
      <c r="AP99" s="81"/>
      <c r="AQ99" s="81"/>
      <c r="AR99" s="81">
        <v>2031</v>
      </c>
      <c r="AS99" s="81"/>
      <c r="AT99" s="81"/>
      <c r="AU99" s="81"/>
      <c r="AV99" s="81">
        <v>2032</v>
      </c>
      <c r="AW99" s="81"/>
      <c r="AX99" s="81"/>
      <c r="AY99" s="81"/>
    </row>
    <row r="100" spans="2:51" ht="69" x14ac:dyDescent="0.25">
      <c r="B100" s="38" t="s">
        <v>32</v>
      </c>
      <c r="C100" s="39" t="s">
        <v>33</v>
      </c>
      <c r="D100" s="7" t="s">
        <v>2</v>
      </c>
      <c r="E100" s="7" t="s">
        <v>3</v>
      </c>
      <c r="F100" s="7" t="s">
        <v>4</v>
      </c>
      <c r="G100" s="7" t="s">
        <v>5</v>
      </c>
      <c r="H100" s="7" t="s">
        <v>2</v>
      </c>
      <c r="I100" s="7" t="s">
        <v>3</v>
      </c>
      <c r="J100" s="7" t="s">
        <v>4</v>
      </c>
      <c r="K100" s="7" t="s">
        <v>5</v>
      </c>
      <c r="L100" s="7" t="s">
        <v>2</v>
      </c>
      <c r="M100" s="7" t="s">
        <v>3</v>
      </c>
      <c r="N100" s="7" t="s">
        <v>4</v>
      </c>
      <c r="O100" s="7" t="s">
        <v>5</v>
      </c>
      <c r="P100" s="7" t="s">
        <v>2</v>
      </c>
      <c r="Q100" s="7" t="s">
        <v>3</v>
      </c>
      <c r="R100" s="7" t="s">
        <v>4</v>
      </c>
      <c r="S100" s="7" t="s">
        <v>5</v>
      </c>
      <c r="T100" s="7" t="s">
        <v>2</v>
      </c>
      <c r="U100" s="7" t="s">
        <v>3</v>
      </c>
      <c r="V100" s="7" t="s">
        <v>4</v>
      </c>
      <c r="W100" s="7" t="s">
        <v>5</v>
      </c>
      <c r="X100" s="7" t="s">
        <v>2</v>
      </c>
      <c r="Y100" s="7" t="s">
        <v>3</v>
      </c>
      <c r="Z100" s="7" t="s">
        <v>4</v>
      </c>
      <c r="AA100" s="7" t="s">
        <v>5</v>
      </c>
      <c r="AB100" s="7" t="s">
        <v>2</v>
      </c>
      <c r="AC100" s="7" t="s">
        <v>3</v>
      </c>
      <c r="AD100" s="7" t="s">
        <v>4</v>
      </c>
      <c r="AE100" s="7" t="s">
        <v>5</v>
      </c>
      <c r="AF100" s="7" t="s">
        <v>2</v>
      </c>
      <c r="AG100" s="7" t="s">
        <v>3</v>
      </c>
      <c r="AH100" s="7" t="s">
        <v>4</v>
      </c>
      <c r="AI100" s="7" t="s">
        <v>5</v>
      </c>
      <c r="AJ100" s="7" t="s">
        <v>2</v>
      </c>
      <c r="AK100" s="7" t="s">
        <v>3</v>
      </c>
      <c r="AL100" s="7" t="s">
        <v>4</v>
      </c>
      <c r="AM100" s="7" t="s">
        <v>5</v>
      </c>
      <c r="AN100" s="7" t="s">
        <v>2</v>
      </c>
      <c r="AO100" s="7" t="s">
        <v>3</v>
      </c>
      <c r="AP100" s="7" t="s">
        <v>4</v>
      </c>
      <c r="AQ100" s="7" t="s">
        <v>5</v>
      </c>
      <c r="AR100" s="7" t="s">
        <v>2</v>
      </c>
      <c r="AS100" s="7" t="s">
        <v>3</v>
      </c>
      <c r="AT100" s="7" t="s">
        <v>4</v>
      </c>
      <c r="AU100" s="7" t="s">
        <v>5</v>
      </c>
      <c r="AV100" s="7" t="s">
        <v>2</v>
      </c>
      <c r="AW100" s="7" t="s">
        <v>3</v>
      </c>
      <c r="AX100" s="7" t="s">
        <v>4</v>
      </c>
      <c r="AY100" s="7" t="s">
        <v>5</v>
      </c>
    </row>
    <row r="101" spans="2:51" ht="90" x14ac:dyDescent="0.25">
      <c r="B101" s="88" t="s">
        <v>26</v>
      </c>
      <c r="C101" s="8" t="s">
        <v>85</v>
      </c>
      <c r="D101" s="8"/>
      <c r="E101" s="44">
        <v>26633436.306152381</v>
      </c>
      <c r="F101" s="44"/>
      <c r="G101" s="44"/>
      <c r="H101" s="44"/>
      <c r="I101" s="44">
        <v>27506774.980805721</v>
      </c>
      <c r="J101" s="44"/>
      <c r="K101" s="44"/>
      <c r="L101" s="44"/>
      <c r="M101" s="44">
        <v>28385220.703201003</v>
      </c>
      <c r="N101" s="44"/>
      <c r="O101" s="44"/>
      <c r="P101" s="44"/>
      <c r="Q101" s="44">
        <v>29292710.261939723</v>
      </c>
      <c r="R101" s="44"/>
      <c r="S101" s="44"/>
      <c r="T101" s="44"/>
      <c r="U101" s="44">
        <v>30218914.504485451</v>
      </c>
      <c r="V101" s="44"/>
      <c r="W101" s="44"/>
      <c r="X101" s="44"/>
      <c r="Y101" s="44">
        <v>31165484.802465111</v>
      </c>
      <c r="Z101" s="44"/>
      <c r="AA101" s="44"/>
      <c r="AB101" s="44"/>
      <c r="AC101" s="44">
        <v>0</v>
      </c>
      <c r="AD101" s="44"/>
      <c r="AE101" s="44"/>
      <c r="AF101" s="44"/>
      <c r="AG101" s="44">
        <v>0</v>
      </c>
      <c r="AH101" s="44"/>
      <c r="AI101" s="44"/>
      <c r="AJ101" s="44"/>
      <c r="AK101" s="44">
        <v>0</v>
      </c>
      <c r="AL101" s="44"/>
      <c r="AM101" s="44"/>
      <c r="AN101" s="44"/>
      <c r="AO101" s="44">
        <v>0</v>
      </c>
      <c r="AP101" s="44"/>
      <c r="AQ101" s="44"/>
      <c r="AR101" s="44"/>
      <c r="AS101" s="44">
        <v>0</v>
      </c>
      <c r="AT101" s="44"/>
      <c r="AU101" s="44"/>
      <c r="AV101" s="44"/>
      <c r="AW101" s="44">
        <v>0</v>
      </c>
      <c r="AX101" s="44"/>
      <c r="AY101" s="44"/>
    </row>
    <row r="102" spans="2:51" ht="120" x14ac:dyDescent="0.25">
      <c r="B102" s="88"/>
      <c r="C102" s="8" t="s">
        <v>86</v>
      </c>
      <c r="D102" s="8"/>
      <c r="E102" s="44">
        <v>32367294.426094715</v>
      </c>
      <c r="F102" s="44"/>
      <c r="G102" s="44"/>
      <c r="H102" s="44"/>
      <c r="I102" s="44">
        <v>33428652.40075719</v>
      </c>
      <c r="J102" s="44"/>
      <c r="K102" s="44"/>
      <c r="L102" s="44"/>
      <c r="M102" s="44">
        <v>34496216.909041978</v>
      </c>
      <c r="N102" s="44"/>
      <c r="O102" s="44"/>
      <c r="P102" s="44"/>
      <c r="Q102" s="44">
        <v>35599078.041892394</v>
      </c>
      <c r="R102" s="44"/>
      <c r="S102" s="44"/>
      <c r="T102" s="44"/>
      <c r="U102" s="44">
        <v>36724682.904613413</v>
      </c>
      <c r="V102" s="44"/>
      <c r="W102" s="44"/>
      <c r="X102" s="44"/>
      <c r="Y102" s="44">
        <v>37875038.389257602</v>
      </c>
      <c r="Z102" s="44"/>
      <c r="AA102" s="44"/>
      <c r="AB102" s="44"/>
      <c r="AC102" s="44">
        <v>0</v>
      </c>
      <c r="AD102" s="44"/>
      <c r="AE102" s="44"/>
      <c r="AF102" s="44"/>
      <c r="AG102" s="44">
        <v>0</v>
      </c>
      <c r="AH102" s="44"/>
      <c r="AI102" s="44"/>
      <c r="AJ102" s="44"/>
      <c r="AK102" s="44">
        <v>0</v>
      </c>
      <c r="AL102" s="44"/>
      <c r="AM102" s="44"/>
      <c r="AN102" s="44"/>
      <c r="AO102" s="44">
        <v>0</v>
      </c>
      <c r="AP102" s="44"/>
      <c r="AQ102" s="44"/>
      <c r="AR102" s="44"/>
      <c r="AS102" s="44">
        <v>0</v>
      </c>
      <c r="AT102" s="44"/>
      <c r="AU102" s="44"/>
      <c r="AV102" s="44"/>
      <c r="AW102" s="44">
        <v>0</v>
      </c>
      <c r="AX102" s="44"/>
      <c r="AY102" s="44"/>
    </row>
    <row r="103" spans="2:51" ht="90" x14ac:dyDescent="0.25">
      <c r="B103" s="88"/>
      <c r="C103" s="8" t="s">
        <v>87</v>
      </c>
      <c r="D103" s="8"/>
      <c r="E103" s="44">
        <v>87579538.918911681</v>
      </c>
      <c r="F103" s="44"/>
      <c r="G103" s="44"/>
      <c r="H103" s="44"/>
      <c r="I103" s="44">
        <v>90451365.053811312</v>
      </c>
      <c r="J103" s="44"/>
      <c r="K103" s="44"/>
      <c r="L103" s="44"/>
      <c r="M103" s="44">
        <v>93339984.849180996</v>
      </c>
      <c r="N103" s="44"/>
      <c r="O103" s="44"/>
      <c r="P103" s="44"/>
      <c r="Q103" s="44">
        <v>96324110.375247791</v>
      </c>
      <c r="R103" s="44"/>
      <c r="S103" s="44"/>
      <c r="T103" s="44"/>
      <c r="U103" s="44">
        <v>99369775.965465173</v>
      </c>
      <c r="V103" s="44"/>
      <c r="W103" s="44"/>
      <c r="X103" s="44"/>
      <c r="Y103" s="44">
        <v>102482411.87539639</v>
      </c>
      <c r="Z103" s="44"/>
      <c r="AA103" s="44"/>
      <c r="AB103" s="44"/>
      <c r="AC103" s="44">
        <v>105644908.45010155</v>
      </c>
      <c r="AD103" s="44"/>
      <c r="AE103" s="44"/>
      <c r="AF103" s="44"/>
      <c r="AG103" s="44">
        <v>108853840.15365283</v>
      </c>
      <c r="AH103" s="44"/>
      <c r="AI103" s="44"/>
      <c r="AJ103" s="44"/>
      <c r="AK103" s="44">
        <v>112150089.31816193</v>
      </c>
      <c r="AL103" s="44"/>
      <c r="AM103" s="44"/>
      <c r="AN103" s="44"/>
      <c r="AO103" s="44">
        <v>115605523.24466422</v>
      </c>
      <c r="AP103" s="44"/>
      <c r="AQ103" s="44"/>
      <c r="AR103" s="44"/>
      <c r="AS103" s="44">
        <v>119100570.63488263</v>
      </c>
      <c r="AT103" s="44"/>
      <c r="AU103" s="44"/>
      <c r="AV103" s="44"/>
      <c r="AW103" s="44">
        <v>122735967.27310869</v>
      </c>
      <c r="AX103" s="44"/>
      <c r="AY103" s="44"/>
    </row>
    <row r="104" spans="2:51" ht="60" x14ac:dyDescent="0.25">
      <c r="B104" s="88"/>
      <c r="C104" s="8" t="s">
        <v>88</v>
      </c>
      <c r="D104" s="8"/>
      <c r="E104" s="44">
        <v>108431810.09008113</v>
      </c>
      <c r="F104" s="44"/>
      <c r="G104" s="44"/>
      <c r="H104" s="44"/>
      <c r="I104" s="44">
        <v>111987404.35233781</v>
      </c>
      <c r="J104" s="44"/>
      <c r="K104" s="44"/>
      <c r="L104" s="44"/>
      <c r="M104" s="44">
        <v>115563790.76565266</v>
      </c>
      <c r="N104" s="44"/>
      <c r="O104" s="44"/>
      <c r="P104" s="44"/>
      <c r="Q104" s="44">
        <v>119258422.36935441</v>
      </c>
      <c r="R104" s="44"/>
      <c r="S104" s="44"/>
      <c r="T104" s="44"/>
      <c r="U104" s="44">
        <v>123029246.43343307</v>
      </c>
      <c r="V104" s="44"/>
      <c r="W104" s="44"/>
      <c r="X104" s="44"/>
      <c r="Y104" s="44">
        <v>126882986.13144314</v>
      </c>
      <c r="Z104" s="44"/>
      <c r="AA104" s="44"/>
      <c r="AB104" s="44"/>
      <c r="AC104" s="44">
        <v>130798458.08107811</v>
      </c>
      <c r="AD104" s="44"/>
      <c r="AE104" s="44"/>
      <c r="AF104" s="44"/>
      <c r="AG104" s="44">
        <v>134771421.14261779</v>
      </c>
      <c r="AH104" s="44"/>
      <c r="AI104" s="44"/>
      <c r="AJ104" s="44"/>
      <c r="AK104" s="44">
        <v>138852491.53677192</v>
      </c>
      <c r="AL104" s="44"/>
      <c r="AM104" s="44"/>
      <c r="AN104" s="44"/>
      <c r="AO104" s="44">
        <v>143130647.82672715</v>
      </c>
      <c r="AP104" s="44"/>
      <c r="AQ104" s="44"/>
      <c r="AR104" s="44"/>
      <c r="AS104" s="44">
        <v>147457849.35747373</v>
      </c>
      <c r="AT104" s="44"/>
      <c r="AU104" s="44"/>
      <c r="AV104" s="44"/>
      <c r="AW104" s="44">
        <v>151958816.62384886</v>
      </c>
      <c r="AX104" s="44"/>
      <c r="AY104" s="44"/>
    </row>
    <row r="105" spans="2:51" x14ac:dyDescent="0.25">
      <c r="B105" s="83" t="s">
        <v>34</v>
      </c>
      <c r="C105" s="83"/>
      <c r="D105" s="66"/>
      <c r="E105" s="41">
        <v>255012079.74123991</v>
      </c>
      <c r="F105" s="41"/>
      <c r="G105" s="41"/>
      <c r="H105" s="41"/>
      <c r="I105" s="41">
        <v>263374196.78771204</v>
      </c>
      <c r="J105" s="41"/>
      <c r="K105" s="41"/>
      <c r="L105" s="41"/>
      <c r="M105" s="41">
        <v>271785213.22707665</v>
      </c>
      <c r="N105" s="41"/>
      <c r="O105" s="41"/>
      <c r="P105" s="41"/>
      <c r="Q105" s="41">
        <v>280474321.04843432</v>
      </c>
      <c r="R105" s="41"/>
      <c r="S105" s="41"/>
      <c r="T105" s="41"/>
      <c r="U105" s="41">
        <v>289342619.80799711</v>
      </c>
      <c r="V105" s="41"/>
      <c r="W105" s="41"/>
      <c r="X105" s="41"/>
      <c r="Y105" s="41">
        <v>298405921.19856226</v>
      </c>
      <c r="Z105" s="41"/>
      <c r="AA105" s="41"/>
      <c r="AB105" s="41"/>
      <c r="AC105" s="41">
        <v>236443366.53117967</v>
      </c>
      <c r="AD105" s="41"/>
      <c r="AE105" s="41"/>
      <c r="AF105" s="41"/>
      <c r="AG105" s="41">
        <v>243625261.29627061</v>
      </c>
      <c r="AH105" s="41"/>
      <c r="AI105" s="41"/>
      <c r="AJ105" s="41"/>
      <c r="AK105" s="41">
        <v>251002580.85493386</v>
      </c>
      <c r="AL105" s="41"/>
      <c r="AM105" s="41"/>
      <c r="AN105" s="41"/>
      <c r="AO105" s="41">
        <v>258736171.07139137</v>
      </c>
      <c r="AP105" s="41"/>
      <c r="AQ105" s="41"/>
      <c r="AR105" s="41"/>
      <c r="AS105" s="41">
        <v>266558419.99235636</v>
      </c>
      <c r="AT105" s="41"/>
      <c r="AU105" s="41"/>
      <c r="AV105" s="41"/>
      <c r="AW105" s="41">
        <v>274694783.89695752</v>
      </c>
      <c r="AX105" s="41"/>
      <c r="AY105" s="41"/>
    </row>
    <row r="106" spans="2:51" ht="60" x14ac:dyDescent="0.25">
      <c r="B106" s="88" t="s">
        <v>27</v>
      </c>
      <c r="C106" s="8" t="s">
        <v>89</v>
      </c>
      <c r="D106" s="8"/>
      <c r="E106" s="44">
        <v>108431810.09008113</v>
      </c>
      <c r="F106" s="44"/>
      <c r="G106" s="44"/>
      <c r="H106" s="44"/>
      <c r="I106" s="44">
        <v>111987404.35233781</v>
      </c>
      <c r="J106" s="44"/>
      <c r="K106" s="44"/>
      <c r="L106" s="44"/>
      <c r="M106" s="44">
        <v>115563790.76565266</v>
      </c>
      <c r="N106" s="44"/>
      <c r="O106" s="44"/>
      <c r="P106" s="44"/>
      <c r="Q106" s="44">
        <v>119258422.36935441</v>
      </c>
      <c r="R106" s="44"/>
      <c r="S106" s="44"/>
      <c r="T106" s="44"/>
      <c r="U106" s="44">
        <v>123029246.43343307</v>
      </c>
      <c r="V106" s="44"/>
      <c r="W106" s="44"/>
      <c r="X106" s="44"/>
      <c r="Y106" s="44">
        <v>126882986.13144314</v>
      </c>
      <c r="Z106" s="44"/>
      <c r="AA106" s="44"/>
      <c r="AB106" s="44"/>
      <c r="AC106" s="44">
        <v>0</v>
      </c>
      <c r="AD106" s="44"/>
      <c r="AE106" s="44"/>
      <c r="AF106" s="44"/>
      <c r="AG106" s="44">
        <v>0</v>
      </c>
      <c r="AH106" s="44"/>
      <c r="AI106" s="44"/>
      <c r="AJ106" s="44"/>
      <c r="AK106" s="44">
        <v>0</v>
      </c>
      <c r="AL106" s="44"/>
      <c r="AM106" s="44"/>
      <c r="AN106" s="44"/>
      <c r="AO106" s="44">
        <v>0</v>
      </c>
      <c r="AP106" s="44"/>
      <c r="AQ106" s="44"/>
      <c r="AR106" s="44"/>
      <c r="AS106" s="44">
        <v>0</v>
      </c>
      <c r="AT106" s="44"/>
      <c r="AU106" s="44"/>
      <c r="AV106" s="44"/>
      <c r="AW106" s="44">
        <v>0</v>
      </c>
      <c r="AX106" s="44"/>
      <c r="AY106" s="44"/>
    </row>
    <row r="107" spans="2:51" ht="60" x14ac:dyDescent="0.25">
      <c r="B107" s="88"/>
      <c r="C107" s="8" t="s">
        <v>90</v>
      </c>
      <c r="D107" s="8"/>
      <c r="E107" s="44">
        <v>72891640.362639159</v>
      </c>
      <c r="F107" s="44"/>
      <c r="G107" s="44"/>
      <c r="H107" s="44"/>
      <c r="I107" s="44">
        <v>75281834.697904497</v>
      </c>
      <c r="J107" s="44"/>
      <c r="K107" s="44"/>
      <c r="L107" s="44"/>
      <c r="M107" s="44">
        <v>77686006.241482005</v>
      </c>
      <c r="N107" s="44"/>
      <c r="O107" s="44"/>
      <c r="P107" s="44"/>
      <c r="Q107" s="44">
        <v>80169666.321542814</v>
      </c>
      <c r="R107" s="44"/>
      <c r="S107" s="44"/>
      <c r="T107" s="44"/>
      <c r="U107" s="44">
        <v>82704545.627912983</v>
      </c>
      <c r="V107" s="44"/>
      <c r="W107" s="44"/>
      <c r="X107" s="44"/>
      <c r="Y107" s="44">
        <v>85295163.712082282</v>
      </c>
      <c r="Z107" s="44"/>
      <c r="AA107" s="44"/>
      <c r="AB107" s="44"/>
      <c r="AC107" s="44">
        <v>87927280.366463423</v>
      </c>
      <c r="AD107" s="44"/>
      <c r="AE107" s="44"/>
      <c r="AF107" s="44"/>
      <c r="AG107" s="44">
        <v>90598044.549180776</v>
      </c>
      <c r="AH107" s="44"/>
      <c r="AI107" s="44"/>
      <c r="AJ107" s="44"/>
      <c r="AK107" s="44">
        <v>93341482.2471973</v>
      </c>
      <c r="AL107" s="44"/>
      <c r="AM107" s="44"/>
      <c r="AN107" s="44"/>
      <c r="AO107" s="44">
        <v>96217407.950581878</v>
      </c>
      <c r="AP107" s="44"/>
      <c r="AQ107" s="44"/>
      <c r="AR107" s="44"/>
      <c r="AS107" s="44">
        <v>99126303.573497385</v>
      </c>
      <c r="AT107" s="44"/>
      <c r="AU107" s="44"/>
      <c r="AV107" s="44"/>
      <c r="AW107" s="44">
        <v>102152010.57766958</v>
      </c>
      <c r="AX107" s="44"/>
      <c r="AY107" s="44"/>
    </row>
    <row r="108" spans="2:51" ht="45" x14ac:dyDescent="0.25">
      <c r="B108" s="88"/>
      <c r="C108" s="8" t="s">
        <v>91</v>
      </c>
      <c r="D108" s="8"/>
      <c r="E108" s="44">
        <v>204509591.65135914</v>
      </c>
      <c r="F108" s="44"/>
      <c r="G108" s="44"/>
      <c r="H108" s="44"/>
      <c r="I108" s="44">
        <v>204509591.65135914</v>
      </c>
      <c r="J108" s="44"/>
      <c r="K108" s="44"/>
      <c r="L108" s="44"/>
      <c r="M108" s="44">
        <v>211040730.83798876</v>
      </c>
      <c r="N108" s="44"/>
      <c r="O108" s="44"/>
      <c r="P108" s="44"/>
      <c r="Q108" s="44">
        <v>217787807.48419797</v>
      </c>
      <c r="R108" s="44"/>
      <c r="S108" s="44"/>
      <c r="T108" s="44"/>
      <c r="U108" s="44">
        <v>224674025.57268563</v>
      </c>
      <c r="V108" s="44"/>
      <c r="W108" s="44"/>
      <c r="X108" s="44"/>
      <c r="Y108" s="44">
        <v>231711662.85456282</v>
      </c>
      <c r="Z108" s="44"/>
      <c r="AA108" s="44"/>
      <c r="AB108" s="44"/>
      <c r="AC108" s="44">
        <v>238862034.57871544</v>
      </c>
      <c r="AD108" s="44"/>
      <c r="AE108" s="44"/>
      <c r="AF108" s="44"/>
      <c r="AG108" s="44">
        <v>246117395.64418912</v>
      </c>
      <c r="AH108" s="44"/>
      <c r="AI108" s="44"/>
      <c r="AJ108" s="44"/>
      <c r="AK108" s="44">
        <v>253570180.57688579</v>
      </c>
      <c r="AL108" s="44"/>
      <c r="AM108" s="44"/>
      <c r="AN108" s="44"/>
      <c r="AO108" s="44">
        <v>261382880.59381562</v>
      </c>
      <c r="AP108" s="44"/>
      <c r="AQ108" s="44"/>
      <c r="AR108" s="44"/>
      <c r="AS108" s="44">
        <v>269285146.23845768</v>
      </c>
      <c r="AT108" s="44"/>
      <c r="AU108" s="44"/>
      <c r="AV108" s="44"/>
      <c r="AW108" s="44">
        <v>277504740.06694257</v>
      </c>
      <c r="AX108" s="44"/>
      <c r="AY108" s="44"/>
    </row>
    <row r="109" spans="2:51" ht="75" x14ac:dyDescent="0.25">
      <c r="B109" s="88"/>
      <c r="C109" s="8" t="s">
        <v>92</v>
      </c>
      <c r="D109" s="8"/>
      <c r="E109" s="44">
        <v>82003095.407969072</v>
      </c>
      <c r="F109" s="44"/>
      <c r="G109" s="44"/>
      <c r="H109" s="44"/>
      <c r="I109" s="44">
        <v>84692064.035142541</v>
      </c>
      <c r="J109" s="44"/>
      <c r="K109" s="44"/>
      <c r="L109" s="44"/>
      <c r="M109" s="44">
        <v>87396757.021667272</v>
      </c>
      <c r="N109" s="44"/>
      <c r="O109" s="44"/>
      <c r="P109" s="44"/>
      <c r="Q109" s="44">
        <v>90190874.611735672</v>
      </c>
      <c r="R109" s="44"/>
      <c r="S109" s="44"/>
      <c r="T109" s="44"/>
      <c r="U109" s="44">
        <v>93042613.831402108</v>
      </c>
      <c r="V109" s="44"/>
      <c r="W109" s="44"/>
      <c r="X109" s="44"/>
      <c r="Y109" s="44">
        <v>95957059.17609258</v>
      </c>
      <c r="Z109" s="44"/>
      <c r="AA109" s="44"/>
      <c r="AB109" s="44"/>
      <c r="AC109" s="44">
        <v>0</v>
      </c>
      <c r="AD109" s="44"/>
      <c r="AE109" s="44"/>
      <c r="AF109" s="44"/>
      <c r="AG109" s="44">
        <v>0</v>
      </c>
      <c r="AH109" s="44"/>
      <c r="AI109" s="44"/>
      <c r="AJ109" s="44"/>
      <c r="AK109" s="44">
        <v>0</v>
      </c>
      <c r="AL109" s="44"/>
      <c r="AM109" s="44"/>
      <c r="AN109" s="44"/>
      <c r="AO109" s="44">
        <v>0</v>
      </c>
      <c r="AP109" s="44"/>
      <c r="AQ109" s="44"/>
      <c r="AR109" s="44"/>
      <c r="AS109" s="44">
        <v>0</v>
      </c>
      <c r="AT109" s="44"/>
      <c r="AU109" s="44"/>
      <c r="AV109" s="44"/>
      <c r="AW109" s="44">
        <v>0</v>
      </c>
      <c r="AX109" s="44"/>
      <c r="AY109" s="44"/>
    </row>
    <row r="110" spans="2:51" ht="45" x14ac:dyDescent="0.25">
      <c r="B110" s="88"/>
      <c r="C110" s="8" t="s">
        <v>93</v>
      </c>
      <c r="D110" s="8"/>
      <c r="E110" s="44">
        <v>61198337.832691923</v>
      </c>
      <c r="F110" s="44"/>
      <c r="G110" s="44"/>
      <c r="H110" s="44"/>
      <c r="I110" s="44">
        <v>63205096.353801124</v>
      </c>
      <c r="J110" s="44"/>
      <c r="K110" s="44"/>
      <c r="L110" s="44"/>
      <c r="M110" s="44">
        <v>65223589.854559459</v>
      </c>
      <c r="N110" s="44"/>
      <c r="O110" s="44"/>
      <c r="P110" s="44"/>
      <c r="Q110" s="44">
        <v>67308820.312880129</v>
      </c>
      <c r="R110" s="44"/>
      <c r="S110" s="44"/>
      <c r="T110" s="44"/>
      <c r="U110" s="44">
        <v>69437053.391249076</v>
      </c>
      <c r="V110" s="44"/>
      <c r="W110" s="44"/>
      <c r="X110" s="44"/>
      <c r="Y110" s="44">
        <v>71612083.613119826</v>
      </c>
      <c r="Z110" s="44"/>
      <c r="AA110" s="44"/>
      <c r="AB110" s="44"/>
      <c r="AC110" s="44">
        <v>73821955.190004155</v>
      </c>
      <c r="AD110" s="44"/>
      <c r="AE110" s="44"/>
      <c r="AF110" s="44"/>
      <c r="AG110" s="44">
        <v>76064274.4451648</v>
      </c>
      <c r="AH110" s="44"/>
      <c r="AI110" s="44"/>
      <c r="AJ110" s="44"/>
      <c r="AK110" s="44">
        <v>78367608.904793903</v>
      </c>
      <c r="AL110" s="44"/>
      <c r="AM110" s="44"/>
      <c r="AN110" s="44"/>
      <c r="AO110" s="44">
        <v>80782177.597470224</v>
      </c>
      <c r="AP110" s="44"/>
      <c r="AQ110" s="44"/>
      <c r="AR110" s="44"/>
      <c r="AS110" s="44">
        <v>83224427.16361481</v>
      </c>
      <c r="AT110" s="44"/>
      <c r="AU110" s="44"/>
      <c r="AV110" s="44"/>
      <c r="AW110" s="44">
        <v>85764749.188237265</v>
      </c>
      <c r="AX110" s="44"/>
      <c r="AY110" s="44"/>
    </row>
    <row r="111" spans="2:51" ht="45" x14ac:dyDescent="0.25">
      <c r="B111" s="88"/>
      <c r="C111" s="8" t="s">
        <v>94</v>
      </c>
      <c r="D111" s="8"/>
      <c r="E111" s="44">
        <v>173800602.15700692</v>
      </c>
      <c r="F111" s="44"/>
      <c r="G111" s="44"/>
      <c r="H111" s="44"/>
      <c r="I111" s="44">
        <v>179499708.56584421</v>
      </c>
      <c r="J111" s="44"/>
      <c r="K111" s="44"/>
      <c r="L111" s="44"/>
      <c r="M111" s="44">
        <v>185232141.80350643</v>
      </c>
      <c r="N111" s="44"/>
      <c r="O111" s="44"/>
      <c r="P111" s="44"/>
      <c r="Q111" s="44">
        <v>191154105.08105585</v>
      </c>
      <c r="R111" s="44"/>
      <c r="S111" s="44"/>
      <c r="T111" s="44"/>
      <c r="U111" s="44">
        <v>197198193.91827571</v>
      </c>
      <c r="V111" s="44"/>
      <c r="W111" s="44"/>
      <c r="X111" s="44"/>
      <c r="Y111" s="44">
        <v>203375184.59577233</v>
      </c>
      <c r="Z111" s="44"/>
      <c r="AA111" s="44"/>
      <c r="AB111" s="44"/>
      <c r="AC111" s="44">
        <v>209651123.19727758</v>
      </c>
      <c r="AD111" s="44"/>
      <c r="AE111" s="44"/>
      <c r="AF111" s="44"/>
      <c r="AG111" s="44">
        <v>216019211.78557557</v>
      </c>
      <c r="AH111" s="44"/>
      <c r="AI111" s="44"/>
      <c r="AJ111" s="44"/>
      <c r="AK111" s="44">
        <v>222560580.88528782</v>
      </c>
      <c r="AL111" s="44"/>
      <c r="AM111" s="44"/>
      <c r="AN111" s="44"/>
      <c r="AO111" s="44">
        <v>229417850.34060994</v>
      </c>
      <c r="AP111" s="44"/>
      <c r="AQ111" s="44"/>
      <c r="AR111" s="44"/>
      <c r="AS111" s="44">
        <v>236353732.26560673</v>
      </c>
      <c r="AT111" s="44"/>
      <c r="AU111" s="44"/>
      <c r="AV111" s="44"/>
      <c r="AW111" s="44">
        <v>243568135.68223417</v>
      </c>
      <c r="AX111" s="44"/>
      <c r="AY111" s="44"/>
    </row>
    <row r="112" spans="2:51" x14ac:dyDescent="0.25">
      <c r="B112" s="83" t="s">
        <v>34</v>
      </c>
      <c r="C112" s="83"/>
      <c r="D112" s="66"/>
      <c r="E112" s="41">
        <v>702835077.50174737</v>
      </c>
      <c r="F112" s="41"/>
      <c r="G112" s="41"/>
      <c r="H112" s="41"/>
      <c r="I112" s="41">
        <v>719175699.65638924</v>
      </c>
      <c r="J112" s="41"/>
      <c r="K112" s="41"/>
      <c r="L112" s="41"/>
      <c r="M112" s="41">
        <v>742143016.52485657</v>
      </c>
      <c r="N112" s="41"/>
      <c r="O112" s="41"/>
      <c r="P112" s="41"/>
      <c r="Q112" s="41">
        <v>765869696.18076694</v>
      </c>
      <c r="R112" s="41"/>
      <c r="S112" s="41"/>
      <c r="T112" s="41"/>
      <c r="U112" s="41">
        <v>790085678.77495861</v>
      </c>
      <c r="V112" s="41"/>
      <c r="W112" s="41"/>
      <c r="X112" s="41"/>
      <c r="Y112" s="41">
        <v>814834140.0830729</v>
      </c>
      <c r="Z112" s="41"/>
      <c r="AA112" s="41"/>
      <c r="AB112" s="41"/>
      <c r="AC112" s="41">
        <v>610262393.33246064</v>
      </c>
      <c r="AD112" s="41"/>
      <c r="AE112" s="41"/>
      <c r="AF112" s="41"/>
      <c r="AG112" s="41">
        <v>628798926.42411017</v>
      </c>
      <c r="AH112" s="41"/>
      <c r="AI112" s="41"/>
      <c r="AJ112" s="41"/>
      <c r="AK112" s="41">
        <v>647839852.61416483</v>
      </c>
      <c r="AL112" s="41"/>
      <c r="AM112" s="41"/>
      <c r="AN112" s="41"/>
      <c r="AO112" s="41">
        <v>667800316.48247766</v>
      </c>
      <c r="AP112" s="41"/>
      <c r="AQ112" s="41"/>
      <c r="AR112" s="41"/>
      <c r="AS112" s="41">
        <v>687989609.24117661</v>
      </c>
      <c r="AT112" s="41"/>
      <c r="AU112" s="41"/>
      <c r="AV112" s="41"/>
      <c r="AW112" s="41">
        <v>708989635.51508355</v>
      </c>
      <c r="AX112" s="41"/>
      <c r="AY112" s="41"/>
    </row>
    <row r="113" spans="2:51" ht="30" x14ac:dyDescent="0.25">
      <c r="B113" s="88" t="s">
        <v>28</v>
      </c>
      <c r="C113" s="8" t="s">
        <v>95</v>
      </c>
      <c r="D113" s="8"/>
      <c r="E113" s="44">
        <v>13804145.672675697</v>
      </c>
      <c r="F113" s="44"/>
      <c r="G113" s="44"/>
      <c r="H113" s="44"/>
      <c r="I113" s="44">
        <v>0</v>
      </c>
      <c r="J113" s="44"/>
      <c r="K113" s="44"/>
      <c r="L113" s="44"/>
      <c r="M113" s="44">
        <v>14712097.869531104</v>
      </c>
      <c r="N113" s="44"/>
      <c r="O113" s="44"/>
      <c r="P113" s="44"/>
      <c r="Q113" s="44">
        <v>0</v>
      </c>
      <c r="R113" s="44"/>
      <c r="S113" s="44"/>
      <c r="T113" s="44"/>
      <c r="U113" s="44">
        <v>15662503.820195671</v>
      </c>
      <c r="V113" s="44"/>
      <c r="W113" s="44"/>
      <c r="X113" s="44"/>
      <c r="Y113" s="44">
        <v>0</v>
      </c>
      <c r="Z113" s="44"/>
      <c r="AA113" s="44"/>
      <c r="AB113" s="44"/>
      <c r="AC113" s="44">
        <v>16651580.081643708</v>
      </c>
      <c r="AD113" s="44"/>
      <c r="AE113" s="44"/>
      <c r="AF113" s="44"/>
      <c r="AG113" s="44">
        <v>0</v>
      </c>
      <c r="AH113" s="44"/>
      <c r="AI113" s="44"/>
      <c r="AJ113" s="44"/>
      <c r="AK113" s="44">
        <v>17676916.198255956</v>
      </c>
      <c r="AL113" s="44"/>
      <c r="AM113" s="44"/>
      <c r="AN113" s="44"/>
      <c r="AO113" s="44">
        <v>0</v>
      </c>
      <c r="AP113" s="44"/>
      <c r="AQ113" s="44"/>
      <c r="AR113" s="44"/>
      <c r="AS113" s="44">
        <v>18772439.853387982</v>
      </c>
      <c r="AT113" s="44"/>
      <c r="AU113" s="44"/>
      <c r="AV113" s="44"/>
      <c r="AW113" s="44">
        <v>0</v>
      </c>
      <c r="AX113" s="44"/>
      <c r="AY113" s="44"/>
    </row>
    <row r="114" spans="2:51" ht="30" x14ac:dyDescent="0.25">
      <c r="B114" s="88"/>
      <c r="C114" s="8" t="s">
        <v>96</v>
      </c>
      <c r="D114" s="8"/>
      <c r="E114" s="44">
        <v>115050867.15958221</v>
      </c>
      <c r="F114" s="44"/>
      <c r="G114" s="44"/>
      <c r="H114" s="44"/>
      <c r="I114" s="44">
        <v>118823507.33593291</v>
      </c>
      <c r="J114" s="44"/>
      <c r="K114" s="44"/>
      <c r="L114" s="44"/>
      <c r="M114" s="44">
        <v>122618208.88898997</v>
      </c>
      <c r="N114" s="44"/>
      <c r="O114" s="44"/>
      <c r="P114" s="44"/>
      <c r="Q114" s="44">
        <v>126538373.73257187</v>
      </c>
      <c r="R114" s="44"/>
      <c r="S114" s="44"/>
      <c r="T114" s="44"/>
      <c r="U114" s="44">
        <v>130539382.09089452</v>
      </c>
      <c r="V114" s="44"/>
      <c r="W114" s="44"/>
      <c r="X114" s="44"/>
      <c r="Y114" s="44">
        <v>134628367.5435493</v>
      </c>
      <c r="Z114" s="44"/>
      <c r="AA114" s="44"/>
      <c r="AB114" s="44"/>
      <c r="AC114" s="44">
        <v>138782853.60045716</v>
      </c>
      <c r="AD114" s="44"/>
      <c r="AE114" s="44"/>
      <c r="AF114" s="44"/>
      <c r="AG114" s="44">
        <v>142998340.22789049</v>
      </c>
      <c r="AH114" s="44"/>
      <c r="AI114" s="44"/>
      <c r="AJ114" s="44"/>
      <c r="AK114" s="44">
        <v>147328533.43776739</v>
      </c>
      <c r="AL114" s="44"/>
      <c r="AM114" s="44"/>
      <c r="AN114" s="44"/>
      <c r="AO114" s="44">
        <v>151867843.35608989</v>
      </c>
      <c r="AP114" s="44"/>
      <c r="AQ114" s="44"/>
      <c r="AR114" s="44"/>
      <c r="AS114" s="44">
        <v>156459192.40830135</v>
      </c>
      <c r="AT114" s="44"/>
      <c r="AU114" s="44"/>
      <c r="AV114" s="44"/>
      <c r="AW114" s="44">
        <v>161234914.4646163</v>
      </c>
      <c r="AX114" s="44"/>
      <c r="AY114" s="44"/>
    </row>
    <row r="115" spans="2:51" ht="30" x14ac:dyDescent="0.25">
      <c r="B115" s="88"/>
      <c r="C115" s="8" t="s">
        <v>97</v>
      </c>
      <c r="D115" s="8"/>
      <c r="E115" s="44">
        <v>105397137.37852499</v>
      </c>
      <c r="F115" s="44"/>
      <c r="G115" s="44"/>
      <c r="H115" s="44"/>
      <c r="I115" s="44">
        <v>108853221.49821305</v>
      </c>
      <c r="J115" s="44"/>
      <c r="K115" s="44"/>
      <c r="L115" s="44"/>
      <c r="M115" s="44">
        <v>112329515.86063018</v>
      </c>
      <c r="N115" s="44"/>
      <c r="O115" s="44"/>
      <c r="P115" s="44"/>
      <c r="Q115" s="44">
        <v>115920746.09440468</v>
      </c>
      <c r="R115" s="44"/>
      <c r="S115" s="44"/>
      <c r="T115" s="44"/>
      <c r="U115" s="44">
        <v>119586036.39604008</v>
      </c>
      <c r="V115" s="44"/>
      <c r="W115" s="44"/>
      <c r="X115" s="44"/>
      <c r="Y115" s="44">
        <v>123331921.77815083</v>
      </c>
      <c r="Z115" s="44"/>
      <c r="AA115" s="44"/>
      <c r="AB115" s="44"/>
      <c r="AC115" s="44">
        <v>0</v>
      </c>
      <c r="AD115" s="44"/>
      <c r="AE115" s="44"/>
      <c r="AF115" s="44"/>
      <c r="AG115" s="44">
        <v>0</v>
      </c>
      <c r="AH115" s="44"/>
      <c r="AI115" s="44"/>
      <c r="AJ115" s="44"/>
      <c r="AK115" s="44">
        <v>0</v>
      </c>
      <c r="AL115" s="44"/>
      <c r="AM115" s="44"/>
      <c r="AN115" s="44"/>
      <c r="AO115" s="44">
        <v>0</v>
      </c>
      <c r="AP115" s="44"/>
      <c r="AQ115" s="44"/>
      <c r="AR115" s="44"/>
      <c r="AS115" s="44">
        <v>0</v>
      </c>
      <c r="AT115" s="44"/>
      <c r="AU115" s="44"/>
      <c r="AV115" s="44"/>
      <c r="AW115" s="44">
        <v>0</v>
      </c>
      <c r="AX115" s="44"/>
      <c r="AY115" s="44"/>
    </row>
    <row r="116" spans="2:51" ht="30" x14ac:dyDescent="0.25">
      <c r="B116" s="88"/>
      <c r="C116" s="8" t="s">
        <v>98</v>
      </c>
      <c r="D116" s="8"/>
      <c r="E116" s="44">
        <v>59475453.529466704</v>
      </c>
      <c r="F116" s="44"/>
      <c r="G116" s="44"/>
      <c r="H116" s="44"/>
      <c r="I116" s="44">
        <v>61425716.843698971</v>
      </c>
      <c r="J116" s="44"/>
      <c r="K116" s="44"/>
      <c r="L116" s="44"/>
      <c r="M116" s="44">
        <v>63387384.768930629</v>
      </c>
      <c r="N116" s="44"/>
      <c r="O116" s="44"/>
      <c r="P116" s="44"/>
      <c r="Q116" s="44">
        <v>65413910.841601662</v>
      </c>
      <c r="R116" s="44"/>
      <c r="S116" s="44"/>
      <c r="T116" s="44"/>
      <c r="U116" s="44">
        <v>67482228.904396966</v>
      </c>
      <c r="V116" s="44"/>
      <c r="W116" s="44"/>
      <c r="X116" s="44"/>
      <c r="Y116" s="44">
        <v>69596026.655566543</v>
      </c>
      <c r="Z116" s="44"/>
      <c r="AA116" s="44"/>
      <c r="AB116" s="44"/>
      <c r="AC116" s="44">
        <v>71743684.891585842</v>
      </c>
      <c r="AD116" s="44"/>
      <c r="AE116" s="44"/>
      <c r="AF116" s="44"/>
      <c r="AG116" s="44">
        <v>73922877.323627576</v>
      </c>
      <c r="AH116" s="44"/>
      <c r="AI116" s="44"/>
      <c r="AJ116" s="44"/>
      <c r="AK116" s="44">
        <v>76161367.23149088</v>
      </c>
      <c r="AL116" s="44"/>
      <c r="AM116" s="44"/>
      <c r="AN116" s="44"/>
      <c r="AO116" s="44">
        <v>78507959.854113728</v>
      </c>
      <c r="AP116" s="44"/>
      <c r="AQ116" s="44"/>
      <c r="AR116" s="44"/>
      <c r="AS116" s="44">
        <v>80881454.065275103</v>
      </c>
      <c r="AT116" s="44"/>
      <c r="AU116" s="44"/>
      <c r="AV116" s="44"/>
      <c r="AW116" s="44">
        <v>83350259.753076062</v>
      </c>
      <c r="AX116" s="44"/>
      <c r="AY116" s="44"/>
    </row>
    <row r="117" spans="2:51" ht="30" x14ac:dyDescent="0.25">
      <c r="B117" s="88"/>
      <c r="C117" s="8" t="s">
        <v>99</v>
      </c>
      <c r="D117" s="8"/>
      <c r="E117" s="44">
        <v>41546146.47429359</v>
      </c>
      <c r="F117" s="44"/>
      <c r="G117" s="44"/>
      <c r="H117" s="44"/>
      <c r="I117" s="44">
        <v>42908488.76019799</v>
      </c>
      <c r="J117" s="44"/>
      <c r="K117" s="44"/>
      <c r="L117" s="44"/>
      <c r="M117" s="44">
        <v>44278797.654357493</v>
      </c>
      <c r="N117" s="44"/>
      <c r="O117" s="44"/>
      <c r="P117" s="44"/>
      <c r="Q117" s="44">
        <v>45694412.736762062</v>
      </c>
      <c r="R117" s="44"/>
      <c r="S117" s="44"/>
      <c r="T117" s="44"/>
      <c r="U117" s="44">
        <v>47139221.310600795</v>
      </c>
      <c r="V117" s="44"/>
      <c r="W117" s="44"/>
      <c r="X117" s="44"/>
      <c r="Y117" s="44">
        <v>48615799.390726134</v>
      </c>
      <c r="Z117" s="44"/>
      <c r="AA117" s="44"/>
      <c r="AB117" s="44"/>
      <c r="AC117" s="44">
        <v>50116030.466831751</v>
      </c>
      <c r="AD117" s="44"/>
      <c r="AE117" s="44"/>
      <c r="AF117" s="44"/>
      <c r="AG117" s="44">
        <v>51638289.526738234</v>
      </c>
      <c r="AH117" s="44"/>
      <c r="AI117" s="44"/>
      <c r="AJ117" s="44"/>
      <c r="AK117" s="44">
        <v>53201970.408082671</v>
      </c>
      <c r="AL117" s="44"/>
      <c r="AM117" s="44"/>
      <c r="AN117" s="44"/>
      <c r="AO117" s="44">
        <v>54841165.656365789</v>
      </c>
      <c r="AP117" s="44"/>
      <c r="AQ117" s="44"/>
      <c r="AR117" s="44"/>
      <c r="AS117" s="44">
        <v>56499152.814108834</v>
      </c>
      <c r="AT117" s="44"/>
      <c r="AU117" s="44"/>
      <c r="AV117" s="44"/>
      <c r="AW117" s="44">
        <v>58223719.112222552</v>
      </c>
      <c r="AX117" s="44"/>
      <c r="AY117" s="44"/>
    </row>
    <row r="118" spans="2:51" ht="60" x14ac:dyDescent="0.25">
      <c r="B118" s="88"/>
      <c r="C118" s="8" t="s">
        <v>100</v>
      </c>
      <c r="D118" s="8"/>
      <c r="E118" s="44">
        <v>108659152.3173832</v>
      </c>
      <c r="F118" s="44"/>
      <c r="G118" s="44"/>
      <c r="H118" s="44"/>
      <c r="I118" s="44">
        <v>112222201.37282552</v>
      </c>
      <c r="J118" s="44"/>
      <c r="K118" s="44"/>
      <c r="L118" s="44"/>
      <c r="M118" s="44">
        <v>115806086.17293498</v>
      </c>
      <c r="N118" s="44"/>
      <c r="O118" s="44"/>
      <c r="P118" s="44"/>
      <c r="Q118" s="44">
        <v>119508464.08076231</v>
      </c>
      <c r="R118" s="44"/>
      <c r="S118" s="44"/>
      <c r="T118" s="44"/>
      <c r="U118" s="44">
        <v>123287194.19695593</v>
      </c>
      <c r="V118" s="44"/>
      <c r="W118" s="44"/>
      <c r="X118" s="44"/>
      <c r="Y118" s="44">
        <v>127149013.79112989</v>
      </c>
      <c r="Z118" s="44"/>
      <c r="AA118" s="44"/>
      <c r="AB118" s="44"/>
      <c r="AC118" s="44">
        <v>131072695.06709844</v>
      </c>
      <c r="AD118" s="44"/>
      <c r="AE118" s="44"/>
      <c r="AF118" s="44"/>
      <c r="AG118" s="44">
        <v>135053987.99300769</v>
      </c>
      <c r="AH118" s="44"/>
      <c r="AI118" s="44"/>
      <c r="AJ118" s="44"/>
      <c r="AK118" s="44">
        <v>139143614.91344696</v>
      </c>
      <c r="AL118" s="44"/>
      <c r="AM118" s="44"/>
      <c r="AN118" s="44"/>
      <c r="AO118" s="44">
        <v>143430740.94741824</v>
      </c>
      <c r="AP118" s="44"/>
      <c r="AQ118" s="44"/>
      <c r="AR118" s="44"/>
      <c r="AS118" s="44">
        <v>147767015.05228463</v>
      </c>
      <c r="AT118" s="44"/>
      <c r="AU118" s="44"/>
      <c r="AV118" s="44"/>
      <c r="AW118" s="44">
        <v>152277419.21658206</v>
      </c>
      <c r="AX118" s="44"/>
      <c r="AY118" s="44"/>
    </row>
    <row r="119" spans="2:51" ht="60" x14ac:dyDescent="0.25">
      <c r="B119" s="88"/>
      <c r="C119" s="8" t="s">
        <v>101</v>
      </c>
      <c r="D119" s="8"/>
      <c r="E119" s="44">
        <v>156392033.78377086</v>
      </c>
      <c r="F119" s="44"/>
      <c r="G119" s="44"/>
      <c r="H119" s="44"/>
      <c r="I119" s="44">
        <v>161520294.73894876</v>
      </c>
      <c r="J119" s="44"/>
      <c r="K119" s="44"/>
      <c r="L119" s="44"/>
      <c r="M119" s="44">
        <v>166678544.37353748</v>
      </c>
      <c r="N119" s="44"/>
      <c r="O119" s="44"/>
      <c r="P119" s="44"/>
      <c r="Q119" s="44">
        <v>172007339.95579961</v>
      </c>
      <c r="R119" s="44"/>
      <c r="S119" s="44"/>
      <c r="T119" s="44"/>
      <c r="U119" s="44">
        <v>177446028.50975922</v>
      </c>
      <c r="V119" s="44"/>
      <c r="W119" s="44"/>
      <c r="X119" s="44"/>
      <c r="Y119" s="44">
        <v>183004306.92035067</v>
      </c>
      <c r="Z119" s="44"/>
      <c r="AA119" s="44"/>
      <c r="AB119" s="44"/>
      <c r="AC119" s="44">
        <v>188651622.23232421</v>
      </c>
      <c r="AD119" s="44"/>
      <c r="AE119" s="44"/>
      <c r="AF119" s="44"/>
      <c r="AG119" s="44">
        <v>194381857.41723722</v>
      </c>
      <c r="AH119" s="44"/>
      <c r="AI119" s="44"/>
      <c r="AJ119" s="44"/>
      <c r="AK119" s="44">
        <v>200268016.63957489</v>
      </c>
      <c r="AL119" s="44"/>
      <c r="AM119" s="44"/>
      <c r="AN119" s="44"/>
      <c r="AO119" s="44">
        <v>206438434.36547181</v>
      </c>
      <c r="AP119" s="44"/>
      <c r="AQ119" s="44"/>
      <c r="AR119" s="44"/>
      <c r="AS119" s="44">
        <v>212679590.41943327</v>
      </c>
      <c r="AT119" s="44"/>
      <c r="AU119" s="44"/>
      <c r="AV119" s="44"/>
      <c r="AW119" s="44">
        <v>219171370.13055125</v>
      </c>
      <c r="AX119" s="44"/>
      <c r="AY119" s="44"/>
    </row>
    <row r="120" spans="2:51" x14ac:dyDescent="0.25">
      <c r="B120" s="83" t="s">
        <v>34</v>
      </c>
      <c r="C120" s="83"/>
      <c r="D120" s="66"/>
      <c r="E120" s="41">
        <v>600324936.31569719</v>
      </c>
      <c r="F120" s="41"/>
      <c r="G120" s="41"/>
      <c r="H120" s="41"/>
      <c r="I120" s="41">
        <v>605753430.5498172</v>
      </c>
      <c r="J120" s="41"/>
      <c r="K120" s="41"/>
      <c r="L120" s="41"/>
      <c r="M120" s="41">
        <v>639810635.58891177</v>
      </c>
      <c r="N120" s="41"/>
      <c r="O120" s="41"/>
      <c r="P120" s="41"/>
      <c r="Q120" s="41">
        <v>645083247.44190216</v>
      </c>
      <c r="R120" s="41"/>
      <c r="S120" s="41"/>
      <c r="T120" s="41"/>
      <c r="U120" s="41">
        <v>681142595.22884321</v>
      </c>
      <c r="V120" s="41"/>
      <c r="W120" s="41"/>
      <c r="X120" s="41"/>
      <c r="Y120" s="41">
        <v>686325436.07947338</v>
      </c>
      <c r="Z120" s="41"/>
      <c r="AA120" s="41"/>
      <c r="AB120" s="41"/>
      <c r="AC120" s="41">
        <v>597018466.33994114</v>
      </c>
      <c r="AD120" s="41"/>
      <c r="AE120" s="41"/>
      <c r="AF120" s="41"/>
      <c r="AG120" s="41">
        <v>597995352.48850131</v>
      </c>
      <c r="AH120" s="41"/>
      <c r="AI120" s="41"/>
      <c r="AJ120" s="41"/>
      <c r="AK120" s="41">
        <v>633780418.82861876</v>
      </c>
      <c r="AL120" s="41"/>
      <c r="AM120" s="41"/>
      <c r="AN120" s="41"/>
      <c r="AO120" s="41">
        <v>635086144.17945945</v>
      </c>
      <c r="AP120" s="41"/>
      <c r="AQ120" s="41"/>
      <c r="AR120" s="41"/>
      <c r="AS120" s="41">
        <v>673058844.61279118</v>
      </c>
      <c r="AT120" s="41"/>
      <c r="AU120" s="41"/>
      <c r="AV120" s="41"/>
      <c r="AW120" s="41">
        <v>674257682.67704821</v>
      </c>
      <c r="AX120" s="41"/>
      <c r="AY120" s="41"/>
    </row>
    <row r="121" spans="2:51" ht="18.75" x14ac:dyDescent="0.25">
      <c r="B121" s="84" t="s">
        <v>29</v>
      </c>
      <c r="C121" s="84"/>
      <c r="D121" s="67"/>
      <c r="E121" s="43">
        <v>1558172093.5586843</v>
      </c>
      <c r="F121" s="43"/>
      <c r="G121" s="43"/>
      <c r="H121" s="43"/>
      <c r="I121" s="43">
        <v>1588303326.9939184</v>
      </c>
      <c r="J121" s="43"/>
      <c r="K121" s="43"/>
      <c r="L121" s="43"/>
      <c r="M121" s="43">
        <v>1653738865.3408451</v>
      </c>
      <c r="N121" s="43"/>
      <c r="O121" s="43"/>
      <c r="P121" s="43"/>
      <c r="Q121" s="43">
        <v>1691427264.6711035</v>
      </c>
      <c r="R121" s="43"/>
      <c r="S121" s="43"/>
      <c r="T121" s="43"/>
      <c r="U121" s="43">
        <v>1760570893.811799</v>
      </c>
      <c r="V121" s="43"/>
      <c r="W121" s="43"/>
      <c r="X121" s="43"/>
      <c r="Y121" s="43">
        <v>1799565497.3611083</v>
      </c>
      <c r="Z121" s="43"/>
      <c r="AA121" s="43"/>
      <c r="AB121" s="43"/>
      <c r="AC121" s="43">
        <v>1443724226.2035816</v>
      </c>
      <c r="AD121" s="43"/>
      <c r="AE121" s="43"/>
      <c r="AF121" s="43"/>
      <c r="AG121" s="43">
        <v>1470419540.2088821</v>
      </c>
      <c r="AH121" s="43"/>
      <c r="AI121" s="43"/>
      <c r="AJ121" s="43"/>
      <c r="AK121" s="43">
        <v>1532622852.2977176</v>
      </c>
      <c r="AL121" s="43"/>
      <c r="AM121" s="43"/>
      <c r="AN121" s="43"/>
      <c r="AO121" s="43">
        <v>1561622631.7333286</v>
      </c>
      <c r="AP121" s="43"/>
      <c r="AQ121" s="43"/>
      <c r="AR121" s="43"/>
      <c r="AS121" s="43">
        <v>1627606873.846324</v>
      </c>
      <c r="AT121" s="43"/>
      <c r="AU121" s="43"/>
      <c r="AV121" s="43"/>
      <c r="AW121" s="43">
        <v>1657942102.0890894</v>
      </c>
      <c r="AX121" s="43"/>
      <c r="AY121" s="43"/>
    </row>
  </sheetData>
  <mergeCells count="100">
    <mergeCell ref="B120:C120"/>
    <mergeCell ref="B121:C121"/>
    <mergeCell ref="AV99:AY99"/>
    <mergeCell ref="B101:B104"/>
    <mergeCell ref="B105:C105"/>
    <mergeCell ref="B106:B111"/>
    <mergeCell ref="B112:C112"/>
    <mergeCell ref="B113:B119"/>
    <mergeCell ref="X99:AA99"/>
    <mergeCell ref="AB99:AE99"/>
    <mergeCell ref="AF99:AI99"/>
    <mergeCell ref="AJ99:AM99"/>
    <mergeCell ref="AN99:AQ99"/>
    <mergeCell ref="AR99:AU99"/>
    <mergeCell ref="D99:G99"/>
    <mergeCell ref="H99:K99"/>
    <mergeCell ref="B87:C87"/>
    <mergeCell ref="B88:B93"/>
    <mergeCell ref="B94:C94"/>
    <mergeCell ref="B95:C95"/>
    <mergeCell ref="B97:AY97"/>
    <mergeCell ref="L99:O99"/>
    <mergeCell ref="P99:S99"/>
    <mergeCell ref="T99:W99"/>
    <mergeCell ref="AV70:AY70"/>
    <mergeCell ref="B72:B77"/>
    <mergeCell ref="B78:C78"/>
    <mergeCell ref="B79:B82"/>
    <mergeCell ref="B83:C83"/>
    <mergeCell ref="B84:B86"/>
    <mergeCell ref="X70:AA70"/>
    <mergeCell ref="AB70:AE70"/>
    <mergeCell ref="AF70:AI70"/>
    <mergeCell ref="AJ70:AM70"/>
    <mergeCell ref="AN70:AQ70"/>
    <mergeCell ref="AR70:AU70"/>
    <mergeCell ref="D70:G70"/>
    <mergeCell ref="P70:S70"/>
    <mergeCell ref="T70:W70"/>
    <mergeCell ref="AN42:AQ42"/>
    <mergeCell ref="B55:C55"/>
    <mergeCell ref="B56:B64"/>
    <mergeCell ref="B65:C65"/>
    <mergeCell ref="B66:C66"/>
    <mergeCell ref="B68:AY68"/>
    <mergeCell ref="B44:B46"/>
    <mergeCell ref="B47:C47"/>
    <mergeCell ref="B48:B54"/>
    <mergeCell ref="H70:K70"/>
    <mergeCell ref="L70:O70"/>
    <mergeCell ref="B40:AY40"/>
    <mergeCell ref="D42:G42"/>
    <mergeCell ref="H42:K42"/>
    <mergeCell ref="L42:O42"/>
    <mergeCell ref="P42:S42"/>
    <mergeCell ref="T42:W42"/>
    <mergeCell ref="X42:AA42"/>
    <mergeCell ref="AB42:AE42"/>
    <mergeCell ref="AF42:AI42"/>
    <mergeCell ref="AJ42:AM42"/>
    <mergeCell ref="AR42:AU42"/>
    <mergeCell ref="AV42:AY42"/>
    <mergeCell ref="AV26:AY26"/>
    <mergeCell ref="B28:B32"/>
    <mergeCell ref="B33:C33"/>
    <mergeCell ref="B34:B36"/>
    <mergeCell ref="B37:C37"/>
    <mergeCell ref="AN26:AQ26"/>
    <mergeCell ref="AR26:AU26"/>
    <mergeCell ref="B38:C38"/>
    <mergeCell ref="X26:AA26"/>
    <mergeCell ref="AB26:AE26"/>
    <mergeCell ref="AF26:AI26"/>
    <mergeCell ref="AJ26:AM26"/>
    <mergeCell ref="D26:G26"/>
    <mergeCell ref="H26:K26"/>
    <mergeCell ref="L26:O26"/>
    <mergeCell ref="P26:S26"/>
    <mergeCell ref="T26:W26"/>
    <mergeCell ref="B17:C17"/>
    <mergeCell ref="B18:B20"/>
    <mergeCell ref="B21:C21"/>
    <mergeCell ref="B22:C22"/>
    <mergeCell ref="B24:AY24"/>
    <mergeCell ref="B12:B16"/>
    <mergeCell ref="B2:AY2"/>
    <mergeCell ref="D4:G4"/>
    <mergeCell ref="H4:K4"/>
    <mergeCell ref="L4:O4"/>
    <mergeCell ref="P4:S4"/>
    <mergeCell ref="T4:W4"/>
    <mergeCell ref="X4:AA4"/>
    <mergeCell ref="AB4:AE4"/>
    <mergeCell ref="AF4:AI4"/>
    <mergeCell ref="AJ4:AM4"/>
    <mergeCell ref="AN4:AQ4"/>
    <mergeCell ref="AR4:AU4"/>
    <mergeCell ref="AV4:AY4"/>
    <mergeCell ref="B6:B10"/>
    <mergeCell ref="B11:C11"/>
  </mergeCells>
  <conditionalFormatting sqref="D6:AY23 D25:AY39 D41:AY67 D69:AY96 D98:AY121">
    <cfRule type="cellIs" dxfId="0" priority="1" operator="equal">
      <formula>0</formula>
    </cfRule>
  </conditionalFormatting>
  <pageMargins left="0.7" right="0.7" top="0.75" bottom="0.75" header="0.3" footer="0.3"/>
  <pageSetup scale="1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O116"/>
  <sheetViews>
    <sheetView zoomScale="90" zoomScaleNormal="90" workbookViewId="0">
      <selection activeCell="C11" sqref="C11"/>
    </sheetView>
  </sheetViews>
  <sheetFormatPr baseColWidth="10" defaultColWidth="11.42578125" defaultRowHeight="15" x14ac:dyDescent="0.25"/>
  <cols>
    <col min="1" max="1" width="2.140625" style="1" customWidth="1"/>
    <col min="2" max="2" width="24.28515625" style="1" customWidth="1"/>
    <col min="3" max="3" width="55.7109375" style="1" customWidth="1"/>
    <col min="4" max="7" width="14" style="1" customWidth="1"/>
    <col min="8" max="15" width="14.7109375" style="1" bestFit="1" customWidth="1"/>
    <col min="16" max="16384" width="11.42578125" style="1"/>
  </cols>
  <sheetData>
    <row r="1" spans="2:15" ht="21.75" thickBot="1" x14ac:dyDescent="0.3">
      <c r="F1" s="2"/>
    </row>
    <row r="2" spans="2:15" ht="29.25" thickBot="1" x14ac:dyDescent="0.3">
      <c r="B2" s="93" t="s">
        <v>30</v>
      </c>
      <c r="C2" s="94"/>
      <c r="D2" s="94"/>
      <c r="E2" s="94"/>
      <c r="F2" s="94"/>
      <c r="G2" s="94"/>
      <c r="H2" s="94"/>
      <c r="I2" s="94"/>
      <c r="J2" s="94"/>
      <c r="K2" s="94"/>
      <c r="L2" s="94"/>
      <c r="M2" s="94"/>
      <c r="N2" s="94"/>
      <c r="O2" s="95"/>
    </row>
    <row r="3" spans="2:15" ht="15.75" thickBot="1" x14ac:dyDescent="0.3">
      <c r="B3" s="45"/>
      <c r="C3" s="4"/>
      <c r="D3" s="4"/>
      <c r="O3" s="46"/>
    </row>
    <row r="4" spans="2:15" ht="19.5" thickBot="1" x14ac:dyDescent="0.3">
      <c r="B4" s="47" t="s">
        <v>32</v>
      </c>
      <c r="C4" s="48" t="s">
        <v>33</v>
      </c>
      <c r="D4" s="49">
        <v>2021</v>
      </c>
      <c r="E4" s="49">
        <v>2022</v>
      </c>
      <c r="F4" s="49">
        <v>2023</v>
      </c>
      <c r="G4" s="49">
        <v>2024</v>
      </c>
      <c r="H4" s="49">
        <v>2025</v>
      </c>
      <c r="I4" s="49">
        <v>2026</v>
      </c>
      <c r="J4" s="49">
        <v>2027</v>
      </c>
      <c r="K4" s="49">
        <v>2028</v>
      </c>
      <c r="L4" s="49">
        <v>2029</v>
      </c>
      <c r="M4" s="49">
        <v>2030</v>
      </c>
      <c r="N4" s="49">
        <v>2031</v>
      </c>
      <c r="O4" s="50">
        <v>2032</v>
      </c>
    </row>
    <row r="5" spans="2:15" ht="45.75" thickBot="1" x14ac:dyDescent="0.3">
      <c r="B5" s="96" t="s">
        <v>6</v>
      </c>
      <c r="C5" s="51" t="s">
        <v>102</v>
      </c>
      <c r="D5" s="52">
        <v>219911000</v>
      </c>
      <c r="E5" s="52">
        <v>227123000</v>
      </c>
      <c r="F5" s="52">
        <v>234376000</v>
      </c>
      <c r="G5" s="52">
        <v>241869000</v>
      </c>
      <c r="H5" s="52">
        <v>249517000</v>
      </c>
      <c r="I5" s="52">
        <v>257332000</v>
      </c>
      <c r="J5" s="52">
        <v>265273000</v>
      </c>
      <c r="K5" s="52">
        <v>273331000</v>
      </c>
      <c r="L5" s="52">
        <v>281608000</v>
      </c>
      <c r="M5" s="52">
        <v>290285000</v>
      </c>
      <c r="N5" s="52">
        <v>299061000</v>
      </c>
      <c r="O5" s="53">
        <v>308189000</v>
      </c>
    </row>
    <row r="6" spans="2:15" ht="30.75" thickBot="1" x14ac:dyDescent="0.3">
      <c r="B6" s="97"/>
      <c r="C6" s="51" t="s">
        <v>103</v>
      </c>
      <c r="D6" s="52">
        <v>190942681.23154271</v>
      </c>
      <c r="E6" s="52">
        <v>197203894.62678868</v>
      </c>
      <c r="F6" s="52">
        <v>203501721.90008679</v>
      </c>
      <c r="G6" s="52">
        <v>210007772.6981647</v>
      </c>
      <c r="H6" s="52">
        <v>216647994.38817841</v>
      </c>
      <c r="I6" s="52">
        <v>223434226.1230832</v>
      </c>
      <c r="J6" s="52">
        <v>230329165.0872958</v>
      </c>
      <c r="K6" s="52">
        <v>237325342.85813659</v>
      </c>
      <c r="L6" s="52">
        <v>244511891.92254022</v>
      </c>
      <c r="M6" s="52">
        <v>252045498.82307062</v>
      </c>
      <c r="N6" s="52">
        <v>259665471.79800829</v>
      </c>
      <c r="O6" s="53">
        <v>267591437.04070866</v>
      </c>
    </row>
    <row r="7" spans="2:15" ht="45.75" thickBot="1" x14ac:dyDescent="0.3">
      <c r="B7" s="97"/>
      <c r="C7" s="51" t="s">
        <v>104</v>
      </c>
      <c r="D7" s="52">
        <v>95471340.615771353</v>
      </c>
      <c r="E7" s="52">
        <v>98601947.313394338</v>
      </c>
      <c r="F7" s="52">
        <v>101750860.9500434</v>
      </c>
      <c r="G7" s="52">
        <v>105003886.34908235</v>
      </c>
      <c r="H7" s="52">
        <v>108323997.1940892</v>
      </c>
      <c r="I7" s="52">
        <v>111717113.0615416</v>
      </c>
      <c r="J7" s="52">
        <v>115164582.5436479</v>
      </c>
      <c r="K7" s="52">
        <v>118662671.4290683</v>
      </c>
      <c r="L7" s="52">
        <v>122255945.96127011</v>
      </c>
      <c r="M7" s="52">
        <v>126022749.41153531</v>
      </c>
      <c r="N7" s="52">
        <v>129832735.89900415</v>
      </c>
      <c r="O7" s="53">
        <v>133795718.52035433</v>
      </c>
    </row>
    <row r="8" spans="2:15" ht="45.75" thickBot="1" x14ac:dyDescent="0.3">
      <c r="B8" s="97"/>
      <c r="C8" s="51" t="s">
        <v>105</v>
      </c>
      <c r="D8" s="52">
        <v>0</v>
      </c>
      <c r="E8" s="52">
        <v>0</v>
      </c>
      <c r="F8" s="52">
        <v>0</v>
      </c>
      <c r="G8" s="52">
        <v>0</v>
      </c>
      <c r="H8" s="52">
        <v>250600061.12313074</v>
      </c>
      <c r="I8" s="52">
        <v>258449799.55419958</v>
      </c>
      <c r="J8" s="52">
        <v>266425281.3062993</v>
      </c>
      <c r="K8" s="52">
        <v>274517867.5402602</v>
      </c>
      <c r="L8" s="52">
        <v>282830659.17209536</v>
      </c>
      <c r="M8" s="52">
        <v>291544897.93106526</v>
      </c>
      <c r="N8" s="52">
        <v>300359037.65420771</v>
      </c>
      <c r="O8" s="53">
        <v>309527123.33111304</v>
      </c>
    </row>
    <row r="9" spans="2:15" ht="30.75" thickBot="1" x14ac:dyDescent="0.3">
      <c r="B9" s="98"/>
      <c r="C9" s="51" t="s">
        <v>106</v>
      </c>
      <c r="D9" s="52">
        <v>222766461.43679982</v>
      </c>
      <c r="E9" s="52">
        <v>230071210.3979201</v>
      </c>
      <c r="F9" s="52">
        <v>237418675.55010125</v>
      </c>
      <c r="G9" s="52">
        <v>245009068.14785883</v>
      </c>
      <c r="H9" s="52">
        <v>252755993.45287484</v>
      </c>
      <c r="I9" s="52">
        <v>260673263.81026372</v>
      </c>
      <c r="J9" s="52">
        <v>268717359.26851177</v>
      </c>
      <c r="K9" s="52">
        <v>276879566.66782606</v>
      </c>
      <c r="L9" s="52">
        <v>285263873.90963024</v>
      </c>
      <c r="M9" s="52">
        <v>294053081.96024907</v>
      </c>
      <c r="N9" s="52">
        <v>302943050.43100971</v>
      </c>
      <c r="O9" s="53">
        <v>312190009.88082677</v>
      </c>
    </row>
    <row r="10" spans="2:15" ht="15.75" thickBot="1" x14ac:dyDescent="0.3">
      <c r="B10" s="99" t="s">
        <v>34</v>
      </c>
      <c r="C10" s="100"/>
      <c r="D10" s="54">
        <f>+SUM(D5:D9)</f>
        <v>729091483.28411388</v>
      </c>
      <c r="E10" s="54">
        <f t="shared" ref="E10:O10" si="0">+SUM(E5:E9)</f>
        <v>753000052.33810318</v>
      </c>
      <c r="F10" s="54">
        <f t="shared" si="0"/>
        <v>777047258.40023148</v>
      </c>
      <c r="G10" s="54">
        <f t="shared" si="0"/>
        <v>801889727.19510591</v>
      </c>
      <c r="H10" s="54">
        <f t="shared" si="0"/>
        <v>1077845046.1582732</v>
      </c>
      <c r="I10" s="54">
        <f t="shared" si="0"/>
        <v>1111606402.549088</v>
      </c>
      <c r="J10" s="54">
        <f t="shared" si="0"/>
        <v>1145909388.2057548</v>
      </c>
      <c r="K10" s="54">
        <f t="shared" si="0"/>
        <v>1180716448.4952912</v>
      </c>
      <c r="L10" s="54">
        <f t="shared" si="0"/>
        <v>1216470370.9655359</v>
      </c>
      <c r="M10" s="54">
        <f t="shared" si="0"/>
        <v>1253951228.1259203</v>
      </c>
      <c r="N10" s="54">
        <f t="shared" si="0"/>
        <v>1291861295.7822299</v>
      </c>
      <c r="O10" s="55">
        <f t="shared" si="0"/>
        <v>1331293288.7730029</v>
      </c>
    </row>
    <row r="11" spans="2:15" ht="30.75" thickBot="1" x14ac:dyDescent="0.3">
      <c r="B11" s="90" t="s">
        <v>7</v>
      </c>
      <c r="C11" s="56" t="s">
        <v>107</v>
      </c>
      <c r="D11" s="57">
        <v>161566884.11899769</v>
      </c>
      <c r="E11" s="57">
        <v>166864833.91497502</v>
      </c>
      <c r="F11" s="57">
        <v>172193764.68468881</v>
      </c>
      <c r="G11" s="57">
        <v>0</v>
      </c>
      <c r="H11" s="57">
        <v>0</v>
      </c>
      <c r="I11" s="57">
        <v>0</v>
      </c>
      <c r="J11" s="57">
        <v>0</v>
      </c>
      <c r="K11" s="57">
        <v>0</v>
      </c>
      <c r="L11" s="57">
        <v>0</v>
      </c>
      <c r="M11" s="57">
        <v>0</v>
      </c>
      <c r="N11" s="57">
        <v>0</v>
      </c>
      <c r="O11" s="58">
        <v>0</v>
      </c>
    </row>
    <row r="12" spans="2:15" ht="45.75" thickBot="1" x14ac:dyDescent="0.3">
      <c r="B12" s="91"/>
      <c r="C12" s="56" t="s">
        <v>108</v>
      </c>
      <c r="D12" s="57">
        <v>95471340.615771353</v>
      </c>
      <c r="E12" s="57">
        <v>98601947.313394338</v>
      </c>
      <c r="F12" s="57">
        <v>101750860.9500434</v>
      </c>
      <c r="G12" s="57">
        <v>0</v>
      </c>
      <c r="H12" s="57">
        <v>0</v>
      </c>
      <c r="I12" s="57">
        <v>0</v>
      </c>
      <c r="J12" s="57">
        <v>0</v>
      </c>
      <c r="K12" s="57">
        <v>0</v>
      </c>
      <c r="L12" s="57">
        <v>0</v>
      </c>
      <c r="M12" s="57">
        <v>0</v>
      </c>
      <c r="N12" s="57">
        <v>0</v>
      </c>
      <c r="O12" s="58">
        <v>0</v>
      </c>
    </row>
    <row r="13" spans="2:15" ht="45.75" thickBot="1" x14ac:dyDescent="0.3">
      <c r="B13" s="91"/>
      <c r="C13" s="56" t="s">
        <v>109</v>
      </c>
      <c r="D13" s="57">
        <v>195161062.22337231</v>
      </c>
      <c r="E13" s="57">
        <v>201560600.81339368</v>
      </c>
      <c r="F13" s="57">
        <v>207997562.16969597</v>
      </c>
      <c r="G13" s="57">
        <v>0</v>
      </c>
      <c r="H13" s="57">
        <v>0</v>
      </c>
      <c r="I13" s="57">
        <v>0</v>
      </c>
      <c r="J13" s="57">
        <v>0</v>
      </c>
      <c r="K13" s="57">
        <v>0</v>
      </c>
      <c r="L13" s="57">
        <v>0</v>
      </c>
      <c r="M13" s="57">
        <v>0</v>
      </c>
      <c r="N13" s="57">
        <v>0</v>
      </c>
      <c r="O13" s="58">
        <v>0</v>
      </c>
    </row>
    <row r="14" spans="2:15" ht="45.75" thickBot="1" x14ac:dyDescent="0.3">
      <c r="B14" s="91"/>
      <c r="C14" s="56" t="s">
        <v>110</v>
      </c>
      <c r="D14" s="57">
        <v>191760741.40429714</v>
      </c>
      <c r="E14" s="57">
        <v>198048779.86180121</v>
      </c>
      <c r="F14" s="57">
        <v>252060759.8444249</v>
      </c>
      <c r="G14" s="57">
        <v>260119267.12602469</v>
      </c>
      <c r="H14" s="57">
        <v>268343960.79983079</v>
      </c>
      <c r="I14" s="57">
        <v>194472625.1673823</v>
      </c>
      <c r="J14" s="57">
        <v>200473840.3974995</v>
      </c>
      <c r="K14" s="57">
        <v>206563171.83449972</v>
      </c>
      <c r="L14" s="57">
        <v>0</v>
      </c>
      <c r="M14" s="57">
        <v>0</v>
      </c>
      <c r="N14" s="57">
        <v>0</v>
      </c>
      <c r="O14" s="58">
        <v>0</v>
      </c>
    </row>
    <row r="15" spans="2:15" ht="30.75" thickBot="1" x14ac:dyDescent="0.3">
      <c r="B15" s="92"/>
      <c r="C15" s="56" t="s">
        <v>111</v>
      </c>
      <c r="D15" s="52">
        <v>127295120.82102849</v>
      </c>
      <c r="E15" s="52">
        <v>131469263.08452578</v>
      </c>
      <c r="F15" s="52">
        <v>135667814.60005784</v>
      </c>
      <c r="G15" s="52">
        <v>140005181.79877645</v>
      </c>
      <c r="H15" s="52">
        <v>144431996.25878564</v>
      </c>
      <c r="I15" s="52">
        <v>148956150.74872217</v>
      </c>
      <c r="J15" s="52">
        <v>153552776.72486386</v>
      </c>
      <c r="K15" s="52">
        <v>158216895.23875776</v>
      </c>
      <c r="L15" s="52">
        <v>163007927.94836012</v>
      </c>
      <c r="M15" s="52">
        <v>168030332.54871374</v>
      </c>
      <c r="N15" s="52">
        <v>173110314.53200552</v>
      </c>
      <c r="O15" s="53">
        <v>178394291.36047247</v>
      </c>
    </row>
    <row r="16" spans="2:15" ht="15.75" thickBot="1" x14ac:dyDescent="0.3">
      <c r="B16" s="99" t="s">
        <v>34</v>
      </c>
      <c r="C16" s="100"/>
      <c r="D16" s="54">
        <f>+SUM(D11:D15)</f>
        <v>771255149.18346691</v>
      </c>
      <c r="E16" s="54">
        <f t="shared" ref="E16:O16" si="1">+SUM(E11:E15)</f>
        <v>796545424.98809004</v>
      </c>
      <c r="F16" s="54">
        <f t="shared" si="1"/>
        <v>869670762.2489109</v>
      </c>
      <c r="G16" s="54">
        <f t="shared" si="1"/>
        <v>400124448.92480111</v>
      </c>
      <c r="H16" s="54">
        <f t="shared" si="1"/>
        <v>412775957.0586164</v>
      </c>
      <c r="I16" s="54">
        <f t="shared" si="1"/>
        <v>343428775.91610444</v>
      </c>
      <c r="J16" s="54">
        <f t="shared" si="1"/>
        <v>354026617.12236333</v>
      </c>
      <c r="K16" s="54">
        <f t="shared" si="1"/>
        <v>364780067.07325745</v>
      </c>
      <c r="L16" s="54">
        <f t="shared" si="1"/>
        <v>163007927.94836012</v>
      </c>
      <c r="M16" s="54">
        <f t="shared" si="1"/>
        <v>168030332.54871374</v>
      </c>
      <c r="N16" s="54">
        <f t="shared" si="1"/>
        <v>173110314.53200552</v>
      </c>
      <c r="O16" s="55">
        <f t="shared" si="1"/>
        <v>178394291.36047247</v>
      </c>
    </row>
    <row r="17" spans="2:15" ht="45.75" thickBot="1" x14ac:dyDescent="0.3">
      <c r="B17" s="90" t="s">
        <v>8</v>
      </c>
      <c r="C17" s="51" t="s">
        <v>82</v>
      </c>
      <c r="D17" s="57">
        <v>95471340.615771353</v>
      </c>
      <c r="E17" s="57">
        <v>98601947.313394338</v>
      </c>
      <c r="F17" s="57">
        <v>101750860.9500434</v>
      </c>
      <c r="G17" s="57">
        <v>0</v>
      </c>
      <c r="H17" s="57">
        <v>0</v>
      </c>
      <c r="I17" s="57">
        <v>0</v>
      </c>
      <c r="J17" s="57">
        <v>0</v>
      </c>
      <c r="K17" s="57">
        <v>0</v>
      </c>
      <c r="L17" s="57">
        <v>0</v>
      </c>
      <c r="M17" s="57">
        <v>0</v>
      </c>
      <c r="N17" s="57">
        <v>0</v>
      </c>
      <c r="O17" s="58">
        <v>0</v>
      </c>
    </row>
    <row r="18" spans="2:15" ht="45.75" thickBot="1" x14ac:dyDescent="0.3">
      <c r="B18" s="91"/>
      <c r="C18" s="51" t="s">
        <v>112</v>
      </c>
      <c r="D18" s="57">
        <v>95471340.615771353</v>
      </c>
      <c r="E18" s="57">
        <v>98601947.313394338</v>
      </c>
      <c r="F18" s="57">
        <v>101750860.9500434</v>
      </c>
      <c r="G18" s="57">
        <v>0</v>
      </c>
      <c r="H18" s="57">
        <v>0</v>
      </c>
      <c r="I18" s="57">
        <v>0</v>
      </c>
      <c r="J18" s="57">
        <v>0</v>
      </c>
      <c r="K18" s="57">
        <v>0</v>
      </c>
      <c r="L18" s="57">
        <v>0</v>
      </c>
      <c r="M18" s="57">
        <v>0</v>
      </c>
      <c r="N18" s="57">
        <v>0</v>
      </c>
      <c r="O18" s="58">
        <v>0</v>
      </c>
    </row>
    <row r="19" spans="2:15" ht="15.75" thickBot="1" x14ac:dyDescent="0.3">
      <c r="B19" s="92"/>
      <c r="C19" s="51" t="s">
        <v>113</v>
      </c>
      <c r="D19" s="52">
        <v>95471340.615771353</v>
      </c>
      <c r="E19" s="52">
        <v>98601947.313394338</v>
      </c>
      <c r="F19" s="52">
        <v>101750860.9500434</v>
      </c>
      <c r="G19" s="52">
        <v>0</v>
      </c>
      <c r="H19" s="52">
        <v>0</v>
      </c>
      <c r="I19" s="52">
        <v>0</v>
      </c>
      <c r="J19" s="52">
        <v>0</v>
      </c>
      <c r="K19" s="52">
        <v>0</v>
      </c>
      <c r="L19" s="52">
        <v>0</v>
      </c>
      <c r="M19" s="52">
        <v>0</v>
      </c>
      <c r="N19" s="52">
        <v>0</v>
      </c>
      <c r="O19" s="53">
        <v>0</v>
      </c>
    </row>
    <row r="20" spans="2:15" ht="15.75" thickBot="1" x14ac:dyDescent="0.3">
      <c r="B20" s="99" t="s">
        <v>34</v>
      </c>
      <c r="C20" s="100"/>
      <c r="D20" s="54">
        <f>+SUM(D17:D19)</f>
        <v>286414021.84731406</v>
      </c>
      <c r="E20" s="54">
        <f t="shared" ref="E20:O20" si="2">+SUM(E17:E19)</f>
        <v>295805841.94018304</v>
      </c>
      <c r="F20" s="54">
        <f t="shared" si="2"/>
        <v>305252582.8501302</v>
      </c>
      <c r="G20" s="54">
        <f t="shared" si="2"/>
        <v>0</v>
      </c>
      <c r="H20" s="54">
        <f t="shared" si="2"/>
        <v>0</v>
      </c>
      <c r="I20" s="54">
        <f t="shared" si="2"/>
        <v>0</v>
      </c>
      <c r="J20" s="54">
        <f t="shared" si="2"/>
        <v>0</v>
      </c>
      <c r="K20" s="54">
        <f t="shared" si="2"/>
        <v>0</v>
      </c>
      <c r="L20" s="54">
        <f t="shared" si="2"/>
        <v>0</v>
      </c>
      <c r="M20" s="54">
        <f t="shared" si="2"/>
        <v>0</v>
      </c>
      <c r="N20" s="54">
        <f t="shared" si="2"/>
        <v>0</v>
      </c>
      <c r="O20" s="55">
        <f t="shared" si="2"/>
        <v>0</v>
      </c>
    </row>
    <row r="21" spans="2:15" ht="19.5" thickBot="1" x14ac:dyDescent="0.3">
      <c r="B21" s="102" t="s">
        <v>9</v>
      </c>
      <c r="C21" s="103"/>
      <c r="D21" s="59">
        <f>+SUM(D10+D16+D20)</f>
        <v>1786760654.3148949</v>
      </c>
      <c r="E21" s="59">
        <f t="shared" ref="E21:O21" si="3">+E10+E16+E20</f>
        <v>1845351319.2663765</v>
      </c>
      <c r="F21" s="59">
        <f t="shared" si="3"/>
        <v>1951970603.4992723</v>
      </c>
      <c r="G21" s="59">
        <f t="shared" si="3"/>
        <v>1202014176.1199069</v>
      </c>
      <c r="H21" s="59">
        <f t="shared" si="3"/>
        <v>1490621003.2168896</v>
      </c>
      <c r="I21" s="59">
        <f t="shared" si="3"/>
        <v>1455035178.4651923</v>
      </c>
      <c r="J21" s="59">
        <f t="shared" si="3"/>
        <v>1499936005.3281181</v>
      </c>
      <c r="K21" s="59">
        <f t="shared" si="3"/>
        <v>1545496515.5685487</v>
      </c>
      <c r="L21" s="59">
        <f t="shared" si="3"/>
        <v>1379478298.9138961</v>
      </c>
      <c r="M21" s="59">
        <f t="shared" si="3"/>
        <v>1421981560.674634</v>
      </c>
      <c r="N21" s="59">
        <f t="shared" si="3"/>
        <v>1464971610.3142354</v>
      </c>
      <c r="O21" s="60">
        <f t="shared" si="3"/>
        <v>1509687580.1334753</v>
      </c>
    </row>
    <row r="22" spans="2:15" ht="15.75" thickBot="1" x14ac:dyDescent="0.3">
      <c r="B22" s="11"/>
      <c r="C22" s="12"/>
      <c r="D22" s="13"/>
      <c r="E22" s="13"/>
      <c r="F22" s="13"/>
      <c r="G22" s="13"/>
      <c r="H22" s="13"/>
      <c r="I22" s="13"/>
      <c r="J22" s="13"/>
      <c r="K22" s="13"/>
      <c r="L22" s="13"/>
      <c r="M22" s="13"/>
      <c r="N22" s="13"/>
      <c r="O22" s="13"/>
    </row>
    <row r="23" spans="2:15" ht="29.25" thickBot="1" x14ac:dyDescent="0.3">
      <c r="B23" s="93" t="s">
        <v>35</v>
      </c>
      <c r="C23" s="94"/>
      <c r="D23" s="94"/>
      <c r="E23" s="94"/>
      <c r="F23" s="94"/>
      <c r="G23" s="94"/>
      <c r="H23" s="94"/>
      <c r="I23" s="94"/>
      <c r="J23" s="94"/>
      <c r="K23" s="94"/>
      <c r="L23" s="94"/>
      <c r="M23" s="94"/>
      <c r="N23" s="94"/>
      <c r="O23" s="95"/>
    </row>
    <row r="24" spans="2:15" ht="15.75" thickBot="1" x14ac:dyDescent="0.3">
      <c r="B24" s="45"/>
      <c r="C24" s="4"/>
      <c r="D24" s="4"/>
      <c r="O24" s="46"/>
    </row>
    <row r="25" spans="2:15" ht="19.5" thickBot="1" x14ac:dyDescent="0.3">
      <c r="B25" s="47" t="s">
        <v>32</v>
      </c>
      <c r="C25" s="49" t="s">
        <v>33</v>
      </c>
      <c r="D25" s="49">
        <v>2021</v>
      </c>
      <c r="E25" s="49">
        <v>2022</v>
      </c>
      <c r="F25" s="49">
        <v>2023</v>
      </c>
      <c r="G25" s="49">
        <v>2024</v>
      </c>
      <c r="H25" s="49">
        <v>2025</v>
      </c>
      <c r="I25" s="49">
        <v>2026</v>
      </c>
      <c r="J25" s="49">
        <v>2027</v>
      </c>
      <c r="K25" s="49">
        <v>2028</v>
      </c>
      <c r="L25" s="49">
        <v>2029</v>
      </c>
      <c r="M25" s="49">
        <v>2030</v>
      </c>
      <c r="N25" s="49">
        <v>2031</v>
      </c>
      <c r="O25" s="50">
        <v>2032</v>
      </c>
    </row>
    <row r="26" spans="2:15" ht="15.75" thickBot="1" x14ac:dyDescent="0.3">
      <c r="B26" s="101" t="str">
        <f>'[1]PyP Inclusión'!B5</f>
        <v>Proyecto 1. Acciones afirmativas enfocadas a la población recicladora de oficio para la superación de condiciones de vulnerabilidad.</v>
      </c>
      <c r="C26" s="61" t="str">
        <f>'[1]PyP Inclusión'!B13</f>
        <v>Desarrollo de un manual de acciones afirmativas.</v>
      </c>
      <c r="D26" s="62">
        <v>141442603.869239</v>
      </c>
      <c r="E26" s="62">
        <v>146080657.13366672</v>
      </c>
      <c r="F26" s="62">
        <v>0</v>
      </c>
      <c r="G26" s="62">
        <v>0</v>
      </c>
      <c r="H26" s="62">
        <v>0</v>
      </c>
      <c r="I26" s="62">
        <v>0</v>
      </c>
      <c r="J26" s="62">
        <v>0</v>
      </c>
      <c r="K26" s="62">
        <v>0</v>
      </c>
      <c r="L26" s="62">
        <v>0</v>
      </c>
      <c r="M26" s="62">
        <v>0</v>
      </c>
      <c r="N26" s="62">
        <v>0</v>
      </c>
      <c r="O26" s="63">
        <v>0</v>
      </c>
    </row>
    <row r="27" spans="2:15" ht="75.75" thickBot="1" x14ac:dyDescent="0.3">
      <c r="B27" s="104"/>
      <c r="C27" s="61" t="str">
        <f>'[1]PyP Inclusión'!B14</f>
        <v>Mantener el Registro Único de Recicladores de Oficio –RURO, como herramienta del censo de población recicladora de oficio, con el fin de contar con información actualizada de las personas que se dedican a la actividad de aprovechamiento e identificar sus necesidades.</v>
      </c>
      <c r="D27" s="64">
        <v>166192642.55039087</v>
      </c>
      <c r="E27" s="64">
        <v>171642275.88022768</v>
      </c>
      <c r="F27" s="64">
        <v>177123777.18797427</v>
      </c>
      <c r="G27" s="64">
        <v>182786512.03450385</v>
      </c>
      <c r="H27" s="64">
        <v>188566026.5079892</v>
      </c>
      <c r="I27" s="64">
        <v>194472625.1673823</v>
      </c>
      <c r="J27" s="64">
        <v>200473840.3974995</v>
      </c>
      <c r="K27" s="64">
        <v>206563171.83449972</v>
      </c>
      <c r="L27" s="64">
        <v>212818198.58979571</v>
      </c>
      <c r="M27" s="64">
        <v>219375297.45663714</v>
      </c>
      <c r="N27" s="64">
        <v>226007567.60545632</v>
      </c>
      <c r="O27" s="65">
        <v>232906167.2268244</v>
      </c>
    </row>
    <row r="28" spans="2:15" ht="105.75" thickBot="1" x14ac:dyDescent="0.3">
      <c r="B28" s="104"/>
      <c r="C28" s="61" t="str">
        <f>'[1]PyP Inclusión'!B15</f>
        <v>Apoyo a través de las entidades distritales y nacionales para la población recicladora en los siguientes aspectos:
• Asistencia psicosocial
• Salud
• Educación
• Integración Social
• Pisos de seguridad social</v>
      </c>
      <c r="D28" s="64">
        <v>503079117.82898718</v>
      </c>
      <c r="E28" s="64">
        <v>519575616.62696791</v>
      </c>
      <c r="F28" s="64">
        <v>536168582.47648472</v>
      </c>
      <c r="G28" s="64">
        <v>553310157.50275457</v>
      </c>
      <c r="H28" s="64">
        <v>570805234.28943765</v>
      </c>
      <c r="I28" s="64">
        <v>588685005.60384095</v>
      </c>
      <c r="J28" s="64">
        <v>606851189.24192727</v>
      </c>
      <c r="K28" s="64">
        <v>625284108.05519867</v>
      </c>
      <c r="L28" s="64">
        <v>644218600.54391956</v>
      </c>
      <c r="M28" s="64">
        <v>664067490.7404145</v>
      </c>
      <c r="N28" s="64">
        <v>684143930.73480105</v>
      </c>
      <c r="O28" s="65">
        <v>705026572.46017671</v>
      </c>
    </row>
    <row r="29" spans="2:15" ht="30.75" thickBot="1" x14ac:dyDescent="0.3">
      <c r="B29" s="104"/>
      <c r="C29" s="61" t="str">
        <f>'[1]PyP Inclusión'!B16</f>
        <v>Mejoramiento de los medios utilizados para la recolección y transporte del MPA</v>
      </c>
      <c r="D29" s="64">
        <v>213493625.43011752</v>
      </c>
      <c r="E29" s="64">
        <v>220494308.24613863</v>
      </c>
      <c r="F29" s="64">
        <v>227535929.15685925</v>
      </c>
      <c r="G29" s="64">
        <v>234810365.45970878</v>
      </c>
      <c r="H29" s="64">
        <v>242234818.66795537</v>
      </c>
      <c r="I29" s="64">
        <v>249822526.17656034</v>
      </c>
      <c r="J29" s="64">
        <v>257531779.58755705</v>
      </c>
      <c r="K29" s="64">
        <v>265354228.43354964</v>
      </c>
      <c r="L29" s="64">
        <v>273389532.03458369</v>
      </c>
      <c r="M29" s="64">
        <v>281812882.11737233</v>
      </c>
      <c r="N29" s="64">
        <v>290332798.38547081</v>
      </c>
      <c r="O29" s="65">
        <v>299194845.59138209</v>
      </c>
    </row>
    <row r="30" spans="2:15" ht="30.75" thickBot="1" x14ac:dyDescent="0.3">
      <c r="B30" s="105"/>
      <c r="C30" s="61" t="str">
        <f>'[1]PyP Inclusión'!B17</f>
        <v>Carnetizar la población recicladora
de oficio</v>
      </c>
      <c r="D30" s="64">
        <v>190942681.23154271</v>
      </c>
      <c r="E30" s="64">
        <v>197203894.62678868</v>
      </c>
      <c r="F30" s="64">
        <v>203501721.90008679</v>
      </c>
      <c r="G30" s="64"/>
      <c r="H30" s="64"/>
      <c r="I30" s="64"/>
      <c r="J30" s="64"/>
      <c r="K30" s="64"/>
      <c r="L30" s="64"/>
      <c r="M30" s="64"/>
      <c r="N30" s="64"/>
      <c r="O30" s="65"/>
    </row>
    <row r="31" spans="2:15" ht="15.75" thickBot="1" x14ac:dyDescent="0.3">
      <c r="B31" s="99" t="s">
        <v>34</v>
      </c>
      <c r="C31" s="100"/>
      <c r="D31" s="54">
        <f>+SUM(D26:D30)</f>
        <v>1215150670.9102774</v>
      </c>
      <c r="E31" s="54">
        <f t="shared" ref="E31:O31" si="4">+SUM(E26:E30)</f>
        <v>1254996752.5137897</v>
      </c>
      <c r="F31" s="54">
        <f t="shared" si="4"/>
        <v>1144330010.721405</v>
      </c>
      <c r="G31" s="54">
        <f t="shared" si="4"/>
        <v>970907034.9969672</v>
      </c>
      <c r="H31" s="54">
        <f t="shared" si="4"/>
        <v>1001606079.4653822</v>
      </c>
      <c r="I31" s="54">
        <f t="shared" si="4"/>
        <v>1032980156.9477837</v>
      </c>
      <c r="J31" s="54">
        <f t="shared" si="4"/>
        <v>1064856809.2269838</v>
      </c>
      <c r="K31" s="54">
        <f t="shared" si="4"/>
        <v>1097201508.3232479</v>
      </c>
      <c r="L31" s="54">
        <f t="shared" si="4"/>
        <v>1130426331.168299</v>
      </c>
      <c r="M31" s="54">
        <f t="shared" si="4"/>
        <v>1165255670.314424</v>
      </c>
      <c r="N31" s="54">
        <f t="shared" si="4"/>
        <v>1200484296.7257283</v>
      </c>
      <c r="O31" s="55">
        <f t="shared" si="4"/>
        <v>1237127585.2783833</v>
      </c>
    </row>
    <row r="32" spans="2:15" ht="30.75" thickBot="1" x14ac:dyDescent="0.3">
      <c r="B32" s="101" t="str">
        <f>'[1]PyP Inclusión'!B18</f>
        <v>Proyecto 2. Capacitación a la población recicladora en los aspectos en que presenten debilidades para la prestación de la actividad de aprovechamiento en el marco del servicio público de aseo.</v>
      </c>
      <c r="C32" s="61" t="str">
        <f>'[1]PyP Inclusión'!B26</f>
        <v xml:space="preserve">Caracterización del nivel de competitividad, consolidación y desarrollo de las organizaciones de recicladores.  </v>
      </c>
      <c r="D32" s="62">
        <v>297032690.78668851</v>
      </c>
      <c r="E32" s="62">
        <v>306772708.31647444</v>
      </c>
      <c r="F32" s="62"/>
      <c r="G32" s="62"/>
      <c r="H32" s="62"/>
      <c r="I32" s="62"/>
      <c r="J32" s="62"/>
      <c r="K32" s="62"/>
      <c r="L32" s="62"/>
      <c r="M32" s="62"/>
      <c r="N32" s="62"/>
      <c r="O32" s="63"/>
    </row>
    <row r="33" spans="2:15" ht="60.75" thickBot="1" x14ac:dyDescent="0.3">
      <c r="B33" s="104"/>
      <c r="C33" s="61" t="str">
        <f>'[1]PyP Inclusión'!B27</f>
        <v xml:space="preserve">Desarrollo de convenios y redes de cooperación para la consolidación de competencias necesarias para el desarrollo de la actividad de aprovechamiento en el marco de la prestación del servicio público de aseo </v>
      </c>
      <c r="D33" s="64">
        <v>95471340.615771353</v>
      </c>
      <c r="E33" s="64">
        <v>98601947.313394338</v>
      </c>
      <c r="F33" s="64">
        <v>101750860.9500434</v>
      </c>
      <c r="G33" s="64">
        <v>105003886.34908235</v>
      </c>
      <c r="H33" s="64">
        <v>108323997.1940892</v>
      </c>
      <c r="I33" s="64">
        <v>111717113.0615416</v>
      </c>
      <c r="J33" s="64">
        <v>115164582.5436479</v>
      </c>
      <c r="K33" s="64">
        <v>118662671.4290683</v>
      </c>
      <c r="L33" s="64">
        <v>122255945.96127011</v>
      </c>
      <c r="M33" s="64">
        <v>126022749.41153531</v>
      </c>
      <c r="N33" s="64">
        <v>129832735.89900415</v>
      </c>
      <c r="O33" s="65">
        <v>133795718.52035433</v>
      </c>
    </row>
    <row r="34" spans="2:15" ht="60.75" thickBot="1" x14ac:dyDescent="0.3">
      <c r="B34" s="105"/>
      <c r="C34" s="61" t="str">
        <f>'[1]PyP Inclusión'!B28</f>
        <v>Mantener actualizado el Registro Único de Organizaciones de Recicladores -RUOR-, para lo cual se definirán y 100%rán criterios de
verificación</v>
      </c>
      <c r="D34" s="64">
        <v>166192642.55039087</v>
      </c>
      <c r="E34" s="64">
        <v>171642275.88022768</v>
      </c>
      <c r="F34" s="64">
        <v>177123777.18797427</v>
      </c>
      <c r="G34" s="64">
        <v>182786512.03450385</v>
      </c>
      <c r="H34" s="64">
        <v>188566026.5079892</v>
      </c>
      <c r="I34" s="64">
        <v>194472625.1673823</v>
      </c>
      <c r="J34" s="64">
        <v>200473840.3974995</v>
      </c>
      <c r="K34" s="64">
        <v>206563171.83449972</v>
      </c>
      <c r="L34" s="64">
        <v>212818198.58979571</v>
      </c>
      <c r="M34" s="64">
        <v>219375297.45663714</v>
      </c>
      <c r="N34" s="64">
        <v>226007567.60545632</v>
      </c>
      <c r="O34" s="65">
        <v>232906167.2268244</v>
      </c>
    </row>
    <row r="35" spans="2:15" ht="15.75" thickBot="1" x14ac:dyDescent="0.3">
      <c r="B35" s="99" t="s">
        <v>34</v>
      </c>
      <c r="C35" s="100"/>
      <c r="D35" s="54">
        <f t="shared" ref="D35:O35" si="5">+SUM(D32:D34)</f>
        <v>558696673.9528507</v>
      </c>
      <c r="E35" s="54">
        <f t="shared" si="5"/>
        <v>577016931.51009643</v>
      </c>
      <c r="F35" s="54">
        <f t="shared" si="5"/>
        <v>278874638.13801765</v>
      </c>
      <c r="G35" s="54">
        <f t="shared" si="5"/>
        <v>287790398.38358617</v>
      </c>
      <c r="H35" s="54">
        <f t="shared" si="5"/>
        <v>296890023.7020784</v>
      </c>
      <c r="I35" s="54">
        <f t="shared" si="5"/>
        <v>306189738.22892392</v>
      </c>
      <c r="J35" s="54">
        <f t="shared" si="5"/>
        <v>315638422.94114739</v>
      </c>
      <c r="K35" s="54">
        <f t="shared" si="5"/>
        <v>325225843.26356804</v>
      </c>
      <c r="L35" s="54">
        <f t="shared" si="5"/>
        <v>335074144.5510658</v>
      </c>
      <c r="M35" s="54">
        <f t="shared" si="5"/>
        <v>345398046.86817247</v>
      </c>
      <c r="N35" s="54">
        <f t="shared" si="5"/>
        <v>355840303.50446045</v>
      </c>
      <c r="O35" s="55">
        <f t="shared" si="5"/>
        <v>366701885.74717873</v>
      </c>
    </row>
    <row r="36" spans="2:15" ht="19.5" thickBot="1" x14ac:dyDescent="0.3">
      <c r="B36" s="102" t="s">
        <v>13</v>
      </c>
      <c r="C36" s="103"/>
      <c r="D36" s="59">
        <f>D35+D31</f>
        <v>1773847344.8631282</v>
      </c>
      <c r="E36" s="59">
        <f t="shared" ref="E36:O36" si="6">E35+E31</f>
        <v>1832013684.0238862</v>
      </c>
      <c r="F36" s="59">
        <f t="shared" si="6"/>
        <v>1423204648.8594227</v>
      </c>
      <c r="G36" s="59">
        <f t="shared" si="6"/>
        <v>1258697433.3805532</v>
      </c>
      <c r="H36" s="59">
        <f t="shared" si="6"/>
        <v>1298496103.1674607</v>
      </c>
      <c r="I36" s="59">
        <f t="shared" si="6"/>
        <v>1339169895.1767077</v>
      </c>
      <c r="J36" s="59">
        <f t="shared" si="6"/>
        <v>1380495232.1681311</v>
      </c>
      <c r="K36" s="59">
        <f t="shared" si="6"/>
        <v>1422427351.5868158</v>
      </c>
      <c r="L36" s="59">
        <f t="shared" si="6"/>
        <v>1465500475.7193646</v>
      </c>
      <c r="M36" s="59">
        <f t="shared" si="6"/>
        <v>1510653717.1825964</v>
      </c>
      <c r="N36" s="59">
        <f t="shared" si="6"/>
        <v>1556324600.2301888</v>
      </c>
      <c r="O36" s="59">
        <f t="shared" si="6"/>
        <v>1603829471.025562</v>
      </c>
    </row>
    <row r="37" spans="2:15" ht="15.75" thickBot="1" x14ac:dyDescent="0.3"/>
    <row r="38" spans="2:15" ht="29.25" thickBot="1" x14ac:dyDescent="0.3">
      <c r="B38" s="93" t="s">
        <v>44</v>
      </c>
      <c r="C38" s="93"/>
      <c r="D38" s="93"/>
      <c r="E38" s="93"/>
      <c r="F38" s="93"/>
      <c r="G38" s="93"/>
      <c r="H38" s="93"/>
      <c r="I38" s="93"/>
      <c r="J38" s="93"/>
      <c r="K38" s="93"/>
      <c r="L38" s="93"/>
      <c r="M38" s="93"/>
      <c r="N38" s="93"/>
      <c r="O38" s="106"/>
    </row>
    <row r="39" spans="2:15" ht="15.75" thickBot="1" x14ac:dyDescent="0.3"/>
    <row r="40" spans="2:15" ht="19.5" thickBot="1" x14ac:dyDescent="0.3">
      <c r="B40" s="47" t="s">
        <v>32</v>
      </c>
      <c r="C40" s="49" t="s">
        <v>33</v>
      </c>
      <c r="D40" s="49">
        <v>2021</v>
      </c>
      <c r="E40" s="49">
        <v>2022</v>
      </c>
      <c r="F40" s="49">
        <v>2023</v>
      </c>
      <c r="G40" s="49">
        <v>2024</v>
      </c>
      <c r="H40" s="49">
        <v>2025</v>
      </c>
      <c r="I40" s="49">
        <v>2026</v>
      </c>
      <c r="J40" s="49">
        <v>2027</v>
      </c>
      <c r="K40" s="49">
        <v>2028</v>
      </c>
      <c r="L40" s="49">
        <v>2029</v>
      </c>
      <c r="M40" s="49">
        <v>2030</v>
      </c>
      <c r="N40" s="49">
        <v>2031</v>
      </c>
      <c r="O40" s="50">
        <v>2032</v>
      </c>
    </row>
    <row r="41" spans="2:15" ht="45.75" thickBot="1" x14ac:dyDescent="0.3">
      <c r="B41" s="101" t="s">
        <v>15</v>
      </c>
      <c r="C41" s="61" t="s">
        <v>45</v>
      </c>
      <c r="D41" s="62">
        <v>37133114.674944319</v>
      </c>
      <c r="E41" s="62">
        <v>38350748.959277168</v>
      </c>
      <c r="F41" s="62">
        <v>39575503.638713077</v>
      </c>
      <c r="G41" s="62">
        <v>40840752.082946882</v>
      </c>
      <c r="H41" s="62">
        <v>42132093.085869804</v>
      </c>
      <c r="I41" s="62">
        <v>43451829.038029134</v>
      </c>
      <c r="J41" s="62">
        <v>44792705.56486693</v>
      </c>
      <c r="K41" s="62">
        <v>46153270.26300218</v>
      </c>
      <c r="L41" s="62">
        <v>47550856.956581764</v>
      </c>
      <c r="M41" s="62">
        <v>49015936.880824156</v>
      </c>
      <c r="N41" s="62">
        <v>50497812.637848958</v>
      </c>
      <c r="O41" s="63">
        <v>52039195.498760596</v>
      </c>
    </row>
    <row r="42" spans="2:15" ht="135.75" thickBot="1" x14ac:dyDescent="0.3">
      <c r="B42" s="101"/>
      <c r="C42" s="61" t="s">
        <v>46</v>
      </c>
      <c r="D42" s="62">
        <v>208667318.30788845</v>
      </c>
      <c r="E42" s="62">
        <v>215509741.38539353</v>
      </c>
      <c r="F42" s="62">
        <v>222392177.09756318</v>
      </c>
      <c r="G42" s="62">
        <v>229502165.10052598</v>
      </c>
      <c r="H42" s="62">
        <v>236758778.67737639</v>
      </c>
      <c r="I42" s="62">
        <v>244174955.97417107</v>
      </c>
      <c r="J42" s="62">
        <v>251709931.46670723</v>
      </c>
      <c r="K42" s="62">
        <v>259355543.46100163</v>
      </c>
      <c r="L42" s="62">
        <v>267209198.34572962</v>
      </c>
      <c r="M42" s="62">
        <v>275442127.40580297</v>
      </c>
      <c r="N42" s="62">
        <v>283769439.64423686</v>
      </c>
      <c r="O42" s="63">
        <v>292431148.49596429</v>
      </c>
    </row>
    <row r="43" spans="2:15" ht="60.75" thickBot="1" x14ac:dyDescent="0.3">
      <c r="B43" s="101"/>
      <c r="C43" s="61" t="s">
        <v>47</v>
      </c>
      <c r="D43" s="62">
        <v>527334230.10562265</v>
      </c>
      <c r="E43" s="62">
        <v>544626079.8063463</v>
      </c>
      <c r="F43" s="62">
        <v>562019047.55500615</v>
      </c>
      <c r="G43" s="62">
        <v>579987074.7477957</v>
      </c>
      <c r="H43" s="62">
        <v>598325647.1929363</v>
      </c>
      <c r="I43" s="62">
        <v>617067461.5644691</v>
      </c>
      <c r="J43" s="62">
        <v>0</v>
      </c>
      <c r="K43" s="62">
        <v>327715564.04638553</v>
      </c>
      <c r="L43" s="62">
        <v>0</v>
      </c>
      <c r="M43" s="62">
        <v>348042193.12359577</v>
      </c>
      <c r="N43" s="62">
        <v>0</v>
      </c>
      <c r="O43" s="63">
        <v>369509120.55017442</v>
      </c>
    </row>
    <row r="44" spans="2:15" ht="15.75" thickBot="1" x14ac:dyDescent="0.3">
      <c r="B44" s="99" t="s">
        <v>34</v>
      </c>
      <c r="C44" s="99"/>
      <c r="D44" s="54">
        <v>773134663.08845544</v>
      </c>
      <c r="E44" s="54">
        <v>798486570.15101695</v>
      </c>
      <c r="F44" s="54">
        <v>823986728.29128242</v>
      </c>
      <c r="G44" s="54">
        <v>850329991.93126857</v>
      </c>
      <c r="H44" s="54">
        <v>877216518.95618248</v>
      </c>
      <c r="I44" s="54">
        <v>904694246.57666934</v>
      </c>
      <c r="J44" s="54">
        <v>296502637.03157413</v>
      </c>
      <c r="K44" s="54">
        <v>633224377.77038932</v>
      </c>
      <c r="L44" s="54">
        <v>314760055.30231136</v>
      </c>
      <c r="M44" s="54">
        <v>672500257.41022289</v>
      </c>
      <c r="N44" s="54">
        <v>334267252.28208584</v>
      </c>
      <c r="O44" s="55">
        <v>713979464.54489923</v>
      </c>
    </row>
    <row r="45" spans="2:15" ht="150.75" thickBot="1" x14ac:dyDescent="0.3">
      <c r="B45" s="101" t="s">
        <v>16</v>
      </c>
      <c r="C45" s="61" t="s">
        <v>48</v>
      </c>
      <c r="D45" s="62">
        <v>269284957.36643577</v>
      </c>
      <c r="E45" s="62">
        <v>0</v>
      </c>
      <c r="F45" s="62">
        <v>0</v>
      </c>
      <c r="G45" s="62">
        <v>0</v>
      </c>
      <c r="H45" s="62">
        <v>0</v>
      </c>
      <c r="I45" s="62">
        <v>630215053.72909439</v>
      </c>
      <c r="J45" s="62">
        <v>0</v>
      </c>
      <c r="K45" s="62">
        <v>0</v>
      </c>
      <c r="L45" s="62">
        <v>0</v>
      </c>
      <c r="M45" s="62">
        <v>0</v>
      </c>
      <c r="N45" s="62">
        <v>0</v>
      </c>
      <c r="O45" s="63">
        <v>0</v>
      </c>
    </row>
    <row r="46" spans="2:15" ht="105.75" thickBot="1" x14ac:dyDescent="0.3">
      <c r="B46" s="101"/>
      <c r="C46" s="61" t="s">
        <v>49</v>
      </c>
      <c r="D46" s="64">
        <v>478367658.1218915</v>
      </c>
      <c r="E46" s="64">
        <v>0</v>
      </c>
      <c r="F46" s="64">
        <v>0</v>
      </c>
      <c r="G46" s="64">
        <v>0</v>
      </c>
      <c r="H46" s="64">
        <v>0</v>
      </c>
      <c r="I46" s="64">
        <v>1119537096.7391634</v>
      </c>
      <c r="J46" s="64">
        <v>0</v>
      </c>
      <c r="K46" s="64">
        <v>0</v>
      </c>
      <c r="L46" s="64">
        <v>0</v>
      </c>
      <c r="M46" s="64">
        <v>0</v>
      </c>
      <c r="N46" s="64">
        <v>0</v>
      </c>
      <c r="O46" s="65">
        <v>0</v>
      </c>
    </row>
    <row r="47" spans="2:15" ht="135.75" thickBot="1" x14ac:dyDescent="0.3">
      <c r="B47" s="101"/>
      <c r="C47" s="61" t="s">
        <v>50</v>
      </c>
      <c r="D47" s="64">
        <v>490302263.42749971</v>
      </c>
      <c r="E47" s="64">
        <v>0</v>
      </c>
      <c r="F47" s="64">
        <v>505960366.7961846</v>
      </c>
      <c r="G47" s="64">
        <v>0</v>
      </c>
      <c r="H47" s="64">
        <v>0</v>
      </c>
      <c r="I47" s="64">
        <v>0</v>
      </c>
      <c r="J47" s="64">
        <v>0</v>
      </c>
      <c r="K47" s="64">
        <v>0</v>
      </c>
      <c r="L47" s="64">
        <v>0</v>
      </c>
      <c r="M47" s="64">
        <v>0</v>
      </c>
      <c r="N47" s="64">
        <v>0</v>
      </c>
      <c r="O47" s="65">
        <v>0</v>
      </c>
    </row>
    <row r="48" spans="2:15" ht="120.75" thickBot="1" x14ac:dyDescent="0.3">
      <c r="B48" s="101"/>
      <c r="C48" s="61" t="s">
        <v>51</v>
      </c>
      <c r="D48" s="62">
        <v>0</v>
      </c>
      <c r="E48" s="62">
        <v>866203118.96944189</v>
      </c>
      <c r="F48" s="62">
        <v>0</v>
      </c>
      <c r="G48" s="62">
        <v>0</v>
      </c>
      <c r="H48" s="62">
        <v>0</v>
      </c>
      <c r="I48" s="62">
        <v>0</v>
      </c>
      <c r="J48" s="62">
        <v>0</v>
      </c>
      <c r="K48" s="62">
        <v>0</v>
      </c>
      <c r="L48" s="62">
        <v>0</v>
      </c>
      <c r="M48" s="62">
        <v>0</v>
      </c>
      <c r="N48" s="62">
        <v>0</v>
      </c>
      <c r="O48" s="63">
        <v>0</v>
      </c>
    </row>
    <row r="49" spans="2:15" ht="45.75" thickBot="1" x14ac:dyDescent="0.3">
      <c r="B49" s="101"/>
      <c r="C49" s="61" t="s">
        <v>52</v>
      </c>
      <c r="D49" s="64">
        <v>0</v>
      </c>
      <c r="E49" s="64">
        <v>153946538.67163339</v>
      </c>
      <c r="F49" s="64">
        <v>0</v>
      </c>
      <c r="G49" s="64">
        <v>0</v>
      </c>
      <c r="H49" s="64">
        <v>0</v>
      </c>
      <c r="I49" s="64">
        <v>0</v>
      </c>
      <c r="J49" s="64">
        <v>0</v>
      </c>
      <c r="K49" s="64">
        <v>0</v>
      </c>
      <c r="L49" s="64">
        <v>0</v>
      </c>
      <c r="M49" s="64">
        <v>0</v>
      </c>
      <c r="N49" s="64">
        <v>0</v>
      </c>
      <c r="O49" s="65">
        <v>0</v>
      </c>
    </row>
    <row r="50" spans="2:15" ht="75.75" thickBot="1" x14ac:dyDescent="0.3">
      <c r="B50" s="101"/>
      <c r="C50" s="61" t="s">
        <v>53</v>
      </c>
      <c r="D50" s="64">
        <v>2084659019.7747545</v>
      </c>
      <c r="E50" s="64">
        <v>0</v>
      </c>
      <c r="F50" s="64">
        <v>0</v>
      </c>
      <c r="G50" s="64">
        <v>2292806379.141355</v>
      </c>
      <c r="H50" s="64">
        <v>0</v>
      </c>
      <c r="I50" s="64">
        <v>0</v>
      </c>
      <c r="J50" s="64">
        <v>2514669682.1239576</v>
      </c>
      <c r="K50" s="64">
        <v>0</v>
      </c>
      <c r="L50" s="64">
        <v>0</v>
      </c>
      <c r="M50" s="64">
        <v>2751762566.2645373</v>
      </c>
      <c r="N50" s="64">
        <v>0</v>
      </c>
      <c r="O50" s="65">
        <v>0</v>
      </c>
    </row>
    <row r="51" spans="2:15" ht="60.75" thickBot="1" x14ac:dyDescent="0.3">
      <c r="B51" s="101"/>
      <c r="C51" s="61" t="s">
        <v>54</v>
      </c>
      <c r="D51" s="64">
        <v>2084659019.7747545</v>
      </c>
      <c r="E51" s="64">
        <v>0</v>
      </c>
      <c r="F51" s="64">
        <v>0</v>
      </c>
      <c r="G51" s="64">
        <v>2292806379.141355</v>
      </c>
      <c r="H51" s="64">
        <v>0</v>
      </c>
      <c r="I51" s="64">
        <v>0</v>
      </c>
      <c r="J51" s="64">
        <v>2514669682.1239576</v>
      </c>
      <c r="K51" s="64">
        <v>0</v>
      </c>
      <c r="L51" s="64">
        <v>0</v>
      </c>
      <c r="M51" s="64">
        <v>2751762566.2645373</v>
      </c>
      <c r="N51" s="64">
        <v>0</v>
      </c>
      <c r="O51" s="65">
        <v>0</v>
      </c>
    </row>
    <row r="52" spans="2:15" ht="15.75" thickBot="1" x14ac:dyDescent="0.3">
      <c r="B52" s="99" t="s">
        <v>34</v>
      </c>
      <c r="C52" s="99"/>
      <c r="D52" s="54">
        <v>5407272918.4653358</v>
      </c>
      <c r="E52" s="54">
        <v>1020149657.6410753</v>
      </c>
      <c r="F52" s="54">
        <v>505960366.7961846</v>
      </c>
      <c r="G52" s="54">
        <v>4585612758.2827101</v>
      </c>
      <c r="H52" s="54">
        <v>0</v>
      </c>
      <c r="I52" s="54">
        <v>1749752150.4682579</v>
      </c>
      <c r="J52" s="54">
        <v>5029339364.2479153</v>
      </c>
      <c r="K52" s="54">
        <v>0</v>
      </c>
      <c r="L52" s="54">
        <v>0</v>
      </c>
      <c r="M52" s="54">
        <v>5503525132.5290747</v>
      </c>
      <c r="N52" s="54">
        <v>0</v>
      </c>
      <c r="O52" s="55">
        <v>0</v>
      </c>
    </row>
    <row r="53" spans="2:15" ht="105.75" thickBot="1" x14ac:dyDescent="0.3">
      <c r="B53" s="107" t="s">
        <v>17</v>
      </c>
      <c r="C53" s="61" t="s">
        <v>55</v>
      </c>
      <c r="D53" s="62">
        <v>0</v>
      </c>
      <c r="E53" s="62">
        <v>0</v>
      </c>
      <c r="F53" s="62">
        <v>158291446.46802858</v>
      </c>
      <c r="G53" s="62">
        <v>0</v>
      </c>
      <c r="H53" s="62">
        <v>84258560.777532831</v>
      </c>
      <c r="I53" s="62">
        <v>0</v>
      </c>
      <c r="J53" s="62">
        <v>89579430.495781586</v>
      </c>
      <c r="K53" s="62">
        <v>0</v>
      </c>
      <c r="L53" s="62">
        <v>95095365.016261935</v>
      </c>
      <c r="M53" s="62">
        <v>0</v>
      </c>
      <c r="N53" s="62">
        <v>100988882.90706959</v>
      </c>
      <c r="O53" s="63">
        <v>0</v>
      </c>
    </row>
    <row r="54" spans="2:15" ht="45.75" thickBot="1" x14ac:dyDescent="0.3">
      <c r="B54" s="107"/>
      <c r="C54" s="61" t="s">
        <v>56</v>
      </c>
      <c r="D54" s="64">
        <v>95479397.268987879</v>
      </c>
      <c r="E54" s="64">
        <v>98610268.152830049</v>
      </c>
      <c r="F54" s="64">
        <v>50879723.760293856</v>
      </c>
      <c r="G54" s="64">
        <v>52506373.718268983</v>
      </c>
      <c r="H54" s="64">
        <v>54166569.229837604</v>
      </c>
      <c r="I54" s="64">
        <v>55863270.333009683</v>
      </c>
      <c r="J54" s="64">
        <v>0</v>
      </c>
      <c r="K54" s="64">
        <v>0</v>
      </c>
      <c r="L54" s="64">
        <v>0</v>
      </c>
      <c r="M54" s="64">
        <v>0</v>
      </c>
      <c r="N54" s="64">
        <v>0</v>
      </c>
      <c r="O54" s="65">
        <v>0</v>
      </c>
    </row>
    <row r="55" spans="2:15" ht="60.75" thickBot="1" x14ac:dyDescent="0.3">
      <c r="B55" s="107"/>
      <c r="C55" s="61" t="s">
        <v>57</v>
      </c>
      <c r="D55" s="64">
        <v>110163887.24120724</v>
      </c>
      <c r="E55" s="64">
        <v>113776278.15359099</v>
      </c>
      <c r="F55" s="64">
        <v>117409793.34844102</v>
      </c>
      <c r="G55" s="64">
        <v>121163442.5686271</v>
      </c>
      <c r="H55" s="64">
        <v>124994501.33871023</v>
      </c>
      <c r="I55" s="64">
        <v>128909800.22743902</v>
      </c>
      <c r="J55" s="64">
        <v>132887817.4716163</v>
      </c>
      <c r="K55" s="64">
        <v>136924244.18404812</v>
      </c>
      <c r="L55" s="64">
        <v>141070505.12307999</v>
      </c>
      <c r="M55" s="64">
        <v>145417000.18514112</v>
      </c>
      <c r="N55" s="64">
        <v>149813323.93097842</v>
      </c>
      <c r="O55" s="65">
        <v>154386189.12614015</v>
      </c>
    </row>
    <row r="56" spans="2:15" ht="30.75" thickBot="1" x14ac:dyDescent="0.3">
      <c r="B56" s="107"/>
      <c r="C56" s="61" t="s">
        <v>58</v>
      </c>
      <c r="D56" s="64">
        <v>0</v>
      </c>
      <c r="E56" s="64">
        <v>0</v>
      </c>
      <c r="F56" s="64">
        <v>195674732.59623733</v>
      </c>
      <c r="G56" s="64">
        <v>0</v>
      </c>
      <c r="H56" s="64">
        <v>0</v>
      </c>
      <c r="I56" s="64">
        <v>0</v>
      </c>
      <c r="J56" s="64">
        <v>0</v>
      </c>
      <c r="K56" s="64">
        <v>228197445.05590057</v>
      </c>
      <c r="L56" s="64">
        <v>0</v>
      </c>
      <c r="M56" s="64">
        <v>0</v>
      </c>
      <c r="N56" s="64">
        <v>0</v>
      </c>
      <c r="O56" s="65">
        <v>0</v>
      </c>
    </row>
    <row r="57" spans="2:15" ht="45.75" thickBot="1" x14ac:dyDescent="0.3">
      <c r="B57" s="107"/>
      <c r="C57" s="61" t="s">
        <v>59</v>
      </c>
      <c r="D57" s="64">
        <v>0</v>
      </c>
      <c r="E57" s="64">
        <v>0</v>
      </c>
      <c r="F57" s="64">
        <v>459212434.73126888</v>
      </c>
      <c r="G57" s="64">
        <v>0</v>
      </c>
      <c r="H57" s="64">
        <v>0</v>
      </c>
      <c r="I57" s="64">
        <v>504191188.27236885</v>
      </c>
      <c r="J57" s="64">
        <v>0</v>
      </c>
      <c r="K57" s="64">
        <v>0</v>
      </c>
      <c r="L57" s="64">
        <v>551754059.68125463</v>
      </c>
      <c r="M57" s="64">
        <v>0</v>
      </c>
      <c r="N57" s="64">
        <v>0</v>
      </c>
      <c r="O57" s="65">
        <v>0</v>
      </c>
    </row>
    <row r="58" spans="2:15" ht="45.75" thickBot="1" x14ac:dyDescent="0.3">
      <c r="B58" s="107"/>
      <c r="C58" s="61" t="s">
        <v>60</v>
      </c>
      <c r="D58" s="64">
        <v>0</v>
      </c>
      <c r="E58" s="64">
        <v>1567688470.7609332</v>
      </c>
      <c r="F58" s="64">
        <v>3251848071.4151378</v>
      </c>
      <c r="G58" s="64">
        <v>5042148582.8514442</v>
      </c>
      <c r="H58" s="64">
        <v>6941233446.3015518</v>
      </c>
      <c r="I58" s="64">
        <v>8952809174.6990089</v>
      </c>
      <c r="J58" s="64">
        <v>11078598870.143307</v>
      </c>
      <c r="K58" s="64">
        <v>13320802056.730659</v>
      </c>
      <c r="L58" s="64">
        <v>15687576169.53569</v>
      </c>
      <c r="M58" s="64">
        <v>18194818170.943333</v>
      </c>
      <c r="N58" s="64">
        <v>20829976256.104332</v>
      </c>
      <c r="O58" s="65">
        <v>23614512610.026497</v>
      </c>
    </row>
    <row r="59" spans="2:15" ht="45.75" thickBot="1" x14ac:dyDescent="0.3">
      <c r="B59" s="107"/>
      <c r="C59" s="61" t="s">
        <v>61</v>
      </c>
      <c r="D59" s="64">
        <v>468423114.14684546</v>
      </c>
      <c r="E59" s="64">
        <v>483783205.76189148</v>
      </c>
      <c r="F59" s="64">
        <v>499233119.02743298</v>
      </c>
      <c r="G59" s="64">
        <v>515193849.00135446</v>
      </c>
      <c r="H59" s="64">
        <v>531483728.78412467</v>
      </c>
      <c r="I59" s="64">
        <v>548131802.34255302</v>
      </c>
      <c r="J59" s="64">
        <v>565046557.91546965</v>
      </c>
      <c r="K59" s="64">
        <v>582209673.86945701</v>
      </c>
      <c r="L59" s="64">
        <v>599839811.20179546</v>
      </c>
      <c r="M59" s="64">
        <v>618321355.41361773</v>
      </c>
      <c r="N59" s="64">
        <v>637014774.02287436</v>
      </c>
      <c r="O59" s="65">
        <v>656458856.91549516</v>
      </c>
    </row>
    <row r="60" spans="2:15" ht="60.75" thickBot="1" x14ac:dyDescent="0.3">
      <c r="B60" s="107"/>
      <c r="C60" s="61" t="s">
        <v>62</v>
      </c>
      <c r="D60" s="64">
        <v>4795183284.4300365</v>
      </c>
      <c r="E60" s="64">
        <v>4952422439.2354784</v>
      </c>
      <c r="F60" s="64">
        <v>5110581085.9789295</v>
      </c>
      <c r="G60" s="64">
        <v>5273968893.4265709</v>
      </c>
      <c r="H60" s="64">
        <v>5440726162.4011917</v>
      </c>
      <c r="I60" s="64">
        <v>5611150212.0144043</v>
      </c>
      <c r="J60" s="64">
        <v>5784304248.8966284</v>
      </c>
      <c r="K60" s="64">
        <v>5960000716.9951143</v>
      </c>
      <c r="L60" s="64">
        <v>6140478019.0006113</v>
      </c>
      <c r="M60" s="64">
        <v>6329671056.6592989</v>
      </c>
      <c r="N60" s="64">
        <v>6521033023.515317</v>
      </c>
      <c r="O60" s="65">
        <v>6720079437.8614254</v>
      </c>
    </row>
    <row r="61" spans="2:15" ht="120.75" thickBot="1" x14ac:dyDescent="0.3">
      <c r="B61" s="108"/>
      <c r="C61" s="61" t="s">
        <v>63</v>
      </c>
      <c r="D61" s="64">
        <v>391510584.08660728</v>
      </c>
      <c r="E61" s="64">
        <v>404348632.1209861</v>
      </c>
      <c r="F61" s="64">
        <v>417261753.57891512</v>
      </c>
      <c r="G61" s="64">
        <v>430601818.41734594</v>
      </c>
      <c r="H61" s="64">
        <v>444216988.45452231</v>
      </c>
      <c r="I61" s="64">
        <v>458131538.79572046</v>
      </c>
      <c r="J61" s="64">
        <v>472268983.41370475</v>
      </c>
      <c r="K61" s="64">
        <v>486614008.98771018</v>
      </c>
      <c r="L61" s="64">
        <v>501349373.56740749</v>
      </c>
      <c r="M61" s="64">
        <v>516796348.64328861</v>
      </c>
      <c r="N61" s="64">
        <v>532420409.49181306</v>
      </c>
      <c r="O61" s="65">
        <v>548671879.62727666</v>
      </c>
    </row>
    <row r="62" spans="2:15" ht="15.75" thickBot="1" x14ac:dyDescent="0.3">
      <c r="B62" s="99" t="s">
        <v>34</v>
      </c>
      <c r="C62" s="100"/>
      <c r="D62" s="54">
        <v>5860760267.1736841</v>
      </c>
      <c r="E62" s="54">
        <v>7216280662.064724</v>
      </c>
      <c r="F62" s="54">
        <v>9843130407.3257713</v>
      </c>
      <c r="G62" s="54">
        <v>11004981141.566265</v>
      </c>
      <c r="H62" s="54">
        <v>13176862968.832949</v>
      </c>
      <c r="I62" s="54">
        <v>15801055447.888783</v>
      </c>
      <c r="J62" s="54">
        <v>17650416924.922802</v>
      </c>
      <c r="K62" s="54">
        <v>20228134136.835178</v>
      </c>
      <c r="L62" s="54">
        <v>23215813929.558693</v>
      </c>
      <c r="M62" s="54">
        <v>25288227583.201389</v>
      </c>
      <c r="N62" s="54">
        <v>28238826260.480568</v>
      </c>
      <c r="O62" s="55">
        <v>31145437093.929558</v>
      </c>
    </row>
    <row r="63" spans="2:15" ht="19.5" thickBot="1" x14ac:dyDescent="0.3">
      <c r="B63" s="102" t="s">
        <v>18</v>
      </c>
      <c r="C63" s="103"/>
      <c r="D63" s="59">
        <v>12041167848.727474</v>
      </c>
      <c r="E63" s="59">
        <v>9034916889.8568153</v>
      </c>
      <c r="F63" s="59">
        <v>11173077502.413239</v>
      </c>
      <c r="G63" s="59">
        <v>16440923891.780245</v>
      </c>
      <c r="H63" s="59">
        <v>14054079487.789131</v>
      </c>
      <c r="I63" s="59">
        <v>18455501844.933708</v>
      </c>
      <c r="J63" s="59">
        <v>22976258926.20229</v>
      </c>
      <c r="K63" s="59">
        <v>20861358514.605568</v>
      </c>
      <c r="L63" s="59">
        <v>23530573984.861004</v>
      </c>
      <c r="M63" s="59">
        <v>31464252973.140686</v>
      </c>
      <c r="N63" s="59">
        <v>28573093512.762653</v>
      </c>
      <c r="O63" s="60">
        <v>31859416558.474457</v>
      </c>
    </row>
    <row r="64" spans="2:15" ht="15.75" thickBot="1" x14ac:dyDescent="0.3"/>
    <row r="65" spans="2:15" ht="29.25" thickBot="1" x14ac:dyDescent="0.3">
      <c r="B65" s="93" t="s">
        <v>64</v>
      </c>
      <c r="C65" s="93"/>
      <c r="D65" s="93"/>
      <c r="E65" s="93"/>
      <c r="F65" s="93"/>
      <c r="G65" s="93"/>
      <c r="H65" s="93"/>
      <c r="I65" s="93"/>
      <c r="J65" s="93"/>
      <c r="K65" s="93"/>
      <c r="L65" s="93"/>
      <c r="M65" s="93"/>
      <c r="N65" s="93"/>
      <c r="O65" s="106"/>
    </row>
    <row r="66" spans="2:15" ht="15.75" thickBot="1" x14ac:dyDescent="0.3">
      <c r="B66" s="45"/>
      <c r="C66" s="4"/>
      <c r="D66" s="4"/>
      <c r="O66" s="46"/>
    </row>
    <row r="67" spans="2:15" ht="19.5" thickBot="1" x14ac:dyDescent="0.3">
      <c r="B67" s="47" t="s">
        <v>32</v>
      </c>
      <c r="C67" s="48" t="s">
        <v>33</v>
      </c>
      <c r="D67" s="49">
        <v>2021</v>
      </c>
      <c r="E67" s="49">
        <v>2022</v>
      </c>
      <c r="F67" s="49">
        <v>2023</v>
      </c>
      <c r="G67" s="49">
        <v>2024</v>
      </c>
      <c r="H67" s="49">
        <v>2025</v>
      </c>
      <c r="I67" s="49">
        <v>2026</v>
      </c>
      <c r="J67" s="49">
        <v>2027</v>
      </c>
      <c r="K67" s="49">
        <v>2028</v>
      </c>
      <c r="L67" s="49">
        <v>2029</v>
      </c>
      <c r="M67" s="49">
        <v>2030</v>
      </c>
      <c r="N67" s="49">
        <v>2031</v>
      </c>
      <c r="O67" s="50">
        <v>2032</v>
      </c>
    </row>
    <row r="68" spans="2:15" ht="45.75" thickBot="1" x14ac:dyDescent="0.3">
      <c r="B68" s="96" t="s">
        <v>20</v>
      </c>
      <c r="C68" s="51" t="s">
        <v>65</v>
      </c>
      <c r="D68" s="52">
        <v>166192642.55039087</v>
      </c>
      <c r="E68" s="52">
        <v>0</v>
      </c>
      <c r="F68" s="52">
        <v>0</v>
      </c>
      <c r="G68" s="52">
        <v>0</v>
      </c>
      <c r="H68" s="52">
        <v>0</v>
      </c>
      <c r="I68" s="52">
        <v>0</v>
      </c>
      <c r="J68" s="52">
        <v>0</v>
      </c>
      <c r="K68" s="52">
        <v>0</v>
      </c>
      <c r="L68" s="52">
        <v>0</v>
      </c>
      <c r="M68" s="52">
        <v>0</v>
      </c>
      <c r="N68" s="52">
        <v>0</v>
      </c>
      <c r="O68" s="53">
        <v>0</v>
      </c>
    </row>
    <row r="69" spans="2:15" ht="45.75" thickBot="1" x14ac:dyDescent="0.3">
      <c r="B69" s="96"/>
      <c r="C69" s="51" t="s">
        <v>66</v>
      </c>
      <c r="D69" s="52">
        <v>134368862.34513372</v>
      </c>
      <c r="E69" s="52">
        <v>138774960.10909626</v>
      </c>
      <c r="F69" s="52">
        <v>0</v>
      </c>
      <c r="G69" s="52">
        <v>0</v>
      </c>
      <c r="H69" s="52">
        <v>0</v>
      </c>
      <c r="I69" s="52">
        <v>0</v>
      </c>
      <c r="J69" s="52">
        <v>0</v>
      </c>
      <c r="K69" s="52">
        <v>0</v>
      </c>
      <c r="L69" s="52">
        <v>0</v>
      </c>
      <c r="M69" s="52">
        <v>0</v>
      </c>
      <c r="N69" s="52">
        <v>0</v>
      </c>
      <c r="O69" s="53">
        <v>0</v>
      </c>
    </row>
    <row r="70" spans="2:15" ht="30.75" thickBot="1" x14ac:dyDescent="0.3">
      <c r="B70" s="96"/>
      <c r="C70" s="51" t="s">
        <v>67</v>
      </c>
      <c r="D70" s="52">
        <v>0</v>
      </c>
      <c r="E70" s="52">
        <v>273896431.64133525</v>
      </c>
      <c r="F70" s="52">
        <v>282643482.10154217</v>
      </c>
      <c r="G70" s="52">
        <v>252789102.93389213</v>
      </c>
      <c r="H70" s="52">
        <v>0</v>
      </c>
      <c r="I70" s="52">
        <v>0</v>
      </c>
      <c r="J70" s="52">
        <v>0</v>
      </c>
      <c r="K70" s="52">
        <v>0</v>
      </c>
      <c r="L70" s="52">
        <v>0</v>
      </c>
      <c r="M70" s="52">
        <v>0</v>
      </c>
      <c r="N70" s="52">
        <v>0</v>
      </c>
      <c r="O70" s="53">
        <v>0</v>
      </c>
    </row>
    <row r="71" spans="2:15" ht="30.75" thickBot="1" x14ac:dyDescent="0.3">
      <c r="B71" s="96"/>
      <c r="C71" s="51" t="s">
        <v>68</v>
      </c>
      <c r="D71" s="52">
        <v>327080288.82898033</v>
      </c>
      <c r="E71" s="52">
        <v>337805599.02431351</v>
      </c>
      <c r="F71" s="52">
        <v>348593627.92523539</v>
      </c>
      <c r="G71" s="52">
        <v>0</v>
      </c>
      <c r="H71" s="52">
        <v>0</v>
      </c>
      <c r="I71" s="52">
        <v>0</v>
      </c>
      <c r="J71" s="52">
        <v>0</v>
      </c>
      <c r="K71" s="52">
        <v>0</v>
      </c>
      <c r="L71" s="52">
        <v>0</v>
      </c>
      <c r="M71" s="52">
        <v>0</v>
      </c>
      <c r="N71" s="52">
        <v>0</v>
      </c>
      <c r="O71" s="53">
        <v>0</v>
      </c>
    </row>
    <row r="72" spans="2:15" ht="60.75" thickBot="1" x14ac:dyDescent="0.3">
      <c r="B72" s="96"/>
      <c r="C72" s="51" t="s">
        <v>69</v>
      </c>
      <c r="D72" s="52">
        <v>134368862.34513372</v>
      </c>
      <c r="E72" s="52">
        <v>138774960.10909626</v>
      </c>
      <c r="F72" s="52">
        <v>143206823.53795981</v>
      </c>
      <c r="G72" s="52">
        <v>147785216.58480975</v>
      </c>
      <c r="H72" s="52">
        <v>152458027.4432928</v>
      </c>
      <c r="I72" s="52">
        <v>157233587.48020175</v>
      </c>
      <c r="J72" s="52">
        <v>162085646.2162835</v>
      </c>
      <c r="K72" s="52">
        <v>167008948.02481022</v>
      </c>
      <c r="L72" s="52">
        <v>0</v>
      </c>
      <c r="M72" s="52">
        <v>0</v>
      </c>
      <c r="N72" s="52">
        <v>0</v>
      </c>
      <c r="O72" s="53">
        <v>0</v>
      </c>
    </row>
    <row r="73" spans="2:15" ht="30.75" thickBot="1" x14ac:dyDescent="0.3">
      <c r="B73" s="96"/>
      <c r="C73" s="51" t="s">
        <v>70</v>
      </c>
      <c r="D73" s="52">
        <v>0</v>
      </c>
      <c r="E73" s="52">
        <v>171642275.88022768</v>
      </c>
      <c r="F73" s="52">
        <v>177123777.18797427</v>
      </c>
      <c r="G73" s="52">
        <v>182786512.03450385</v>
      </c>
      <c r="H73" s="52">
        <v>188566026.5079892</v>
      </c>
      <c r="I73" s="52">
        <v>194472625.1673823</v>
      </c>
      <c r="J73" s="52">
        <v>200473840.3974995</v>
      </c>
      <c r="K73" s="52">
        <v>206563171.83449972</v>
      </c>
      <c r="L73" s="52">
        <v>212818198.58979571</v>
      </c>
      <c r="M73" s="52">
        <v>219375297.45663714</v>
      </c>
      <c r="N73" s="52">
        <v>226007567.60545632</v>
      </c>
      <c r="O73" s="53">
        <v>0</v>
      </c>
    </row>
    <row r="74" spans="2:15" ht="15.75" thickBot="1" x14ac:dyDescent="0.3">
      <c r="B74" s="99" t="s">
        <v>34</v>
      </c>
      <c r="C74" s="99"/>
      <c r="D74" s="54">
        <v>762010656.06963873</v>
      </c>
      <c r="E74" s="54">
        <v>1060894226.764069</v>
      </c>
      <c r="F74" s="54">
        <v>951567710.75271153</v>
      </c>
      <c r="G74" s="54">
        <v>583360831.55320573</v>
      </c>
      <c r="H74" s="54">
        <v>341024053.95128202</v>
      </c>
      <c r="I74" s="54">
        <v>351706212.64758408</v>
      </c>
      <c r="J74" s="54">
        <v>362559486.613783</v>
      </c>
      <c r="K74" s="54">
        <v>373572119.85930991</v>
      </c>
      <c r="L74" s="54">
        <v>212818198.58979571</v>
      </c>
      <c r="M74" s="54">
        <v>219375297.45663714</v>
      </c>
      <c r="N74" s="54">
        <v>226007567.60545632</v>
      </c>
      <c r="O74" s="55">
        <v>0</v>
      </c>
    </row>
    <row r="75" spans="2:15" ht="30.75" thickBot="1" x14ac:dyDescent="0.3">
      <c r="B75" s="90" t="s">
        <v>21</v>
      </c>
      <c r="C75" s="56" t="s">
        <v>71</v>
      </c>
      <c r="D75" s="57">
        <v>166192642.55039087</v>
      </c>
      <c r="E75" s="57">
        <v>0</v>
      </c>
      <c r="F75" s="57">
        <v>0</v>
      </c>
      <c r="G75" s="57">
        <v>0</v>
      </c>
      <c r="H75" s="57">
        <v>0</v>
      </c>
      <c r="I75" s="57">
        <v>0</v>
      </c>
      <c r="J75" s="57">
        <v>0</v>
      </c>
      <c r="K75" s="57">
        <v>0</v>
      </c>
      <c r="L75" s="57">
        <v>0</v>
      </c>
      <c r="M75" s="57">
        <v>0</v>
      </c>
      <c r="N75" s="57">
        <v>0</v>
      </c>
      <c r="O75" s="58">
        <v>0</v>
      </c>
    </row>
    <row r="76" spans="2:15" ht="45.75" thickBot="1" x14ac:dyDescent="0.3">
      <c r="B76" s="90"/>
      <c r="C76" s="56" t="s">
        <v>72</v>
      </c>
      <c r="D76" s="57">
        <v>0</v>
      </c>
      <c r="E76" s="57">
        <v>138774960.10909626</v>
      </c>
      <c r="F76" s="57">
        <v>143206823.53795981</v>
      </c>
      <c r="G76" s="57">
        <v>0</v>
      </c>
      <c r="H76" s="57">
        <v>0</v>
      </c>
      <c r="I76" s="57">
        <v>0</v>
      </c>
      <c r="J76" s="57">
        <v>0</v>
      </c>
      <c r="K76" s="57">
        <v>0</v>
      </c>
      <c r="L76" s="57">
        <v>0</v>
      </c>
      <c r="M76" s="57">
        <v>0</v>
      </c>
      <c r="N76" s="57">
        <v>0</v>
      </c>
      <c r="O76" s="58">
        <v>0</v>
      </c>
    </row>
    <row r="77" spans="2:15" ht="30.75" thickBot="1" x14ac:dyDescent="0.3">
      <c r="B77" s="90"/>
      <c r="C77" s="56" t="s">
        <v>73</v>
      </c>
      <c r="D77" s="57">
        <v>166192642.55039087</v>
      </c>
      <c r="E77" s="57">
        <v>171642275.88022768</v>
      </c>
      <c r="F77" s="57">
        <v>177123777.18797427</v>
      </c>
      <c r="G77" s="57">
        <v>182786512.03450385</v>
      </c>
      <c r="H77" s="57">
        <v>188566026.5079892</v>
      </c>
      <c r="I77" s="57">
        <v>194472625.1673823</v>
      </c>
      <c r="J77" s="57">
        <v>200473840.3974995</v>
      </c>
      <c r="K77" s="57">
        <v>206563171.83449972</v>
      </c>
      <c r="L77" s="57">
        <v>212818198.58979571</v>
      </c>
      <c r="M77" s="57">
        <v>219375297.45663714</v>
      </c>
      <c r="N77" s="57">
        <v>226007567.60545632</v>
      </c>
      <c r="O77" s="58">
        <v>232906167.2268244</v>
      </c>
    </row>
    <row r="78" spans="2:15" ht="45.75" thickBot="1" x14ac:dyDescent="0.3">
      <c r="B78" s="90"/>
      <c r="C78" s="56" t="s">
        <v>74</v>
      </c>
      <c r="D78" s="52">
        <v>166192642.55039087</v>
      </c>
      <c r="E78" s="52">
        <v>171642275.88022768</v>
      </c>
      <c r="F78" s="52">
        <v>177123777.18797427</v>
      </c>
      <c r="G78" s="52">
        <v>182786512.03450385</v>
      </c>
      <c r="H78" s="52">
        <v>188566026.5079892</v>
      </c>
      <c r="I78" s="52">
        <v>194472625.1673823</v>
      </c>
      <c r="J78" s="52">
        <v>200473840.3974995</v>
      </c>
      <c r="K78" s="52">
        <v>206563171.83449972</v>
      </c>
      <c r="L78" s="52">
        <v>212818198.58979571</v>
      </c>
      <c r="M78" s="52">
        <v>219375297.45663714</v>
      </c>
      <c r="N78" s="52">
        <v>226007567.60545632</v>
      </c>
      <c r="O78" s="53">
        <v>232906167.2268244</v>
      </c>
    </row>
    <row r="79" spans="2:15" ht="15.75" thickBot="1" x14ac:dyDescent="0.3">
      <c r="B79" s="99" t="s">
        <v>34</v>
      </c>
      <c r="C79" s="99"/>
      <c r="D79" s="54">
        <v>498577927.65117264</v>
      </c>
      <c r="E79" s="54">
        <v>482059511.86955166</v>
      </c>
      <c r="F79" s="54">
        <v>497454377.91390836</v>
      </c>
      <c r="G79" s="54">
        <v>365573024.06900769</v>
      </c>
      <c r="H79" s="54">
        <v>377132053.0159784</v>
      </c>
      <c r="I79" s="54">
        <v>388945250.3347646</v>
      </c>
      <c r="J79" s="54">
        <v>400947680.794999</v>
      </c>
      <c r="K79" s="54">
        <v>413126343.66899943</v>
      </c>
      <c r="L79" s="54">
        <v>425636397.17959142</v>
      </c>
      <c r="M79" s="54">
        <v>438750594.91327429</v>
      </c>
      <c r="N79" s="54">
        <v>452015135.21091264</v>
      </c>
      <c r="O79" s="55">
        <v>465812334.45364881</v>
      </c>
    </row>
    <row r="80" spans="2:15" ht="30.75" thickBot="1" x14ac:dyDescent="0.3">
      <c r="B80" s="90" t="s">
        <v>22</v>
      </c>
      <c r="C80" s="51" t="s">
        <v>75</v>
      </c>
      <c r="D80" s="57">
        <v>134368862.34513372</v>
      </c>
      <c r="E80" s="57">
        <v>0</v>
      </c>
      <c r="F80" s="57">
        <v>0</v>
      </c>
      <c r="G80" s="57">
        <v>0</v>
      </c>
      <c r="H80" s="57">
        <v>0</v>
      </c>
      <c r="I80" s="57">
        <v>0</v>
      </c>
      <c r="J80" s="57">
        <v>0</v>
      </c>
      <c r="K80" s="57">
        <v>0</v>
      </c>
      <c r="L80" s="57">
        <v>0</v>
      </c>
      <c r="M80" s="57">
        <v>0</v>
      </c>
      <c r="N80" s="57">
        <v>0</v>
      </c>
      <c r="O80" s="58">
        <v>0</v>
      </c>
    </row>
    <row r="81" spans="2:15" ht="30.75" thickBot="1" x14ac:dyDescent="0.3">
      <c r="B81" s="90"/>
      <c r="C81" s="51" t="s">
        <v>76</v>
      </c>
      <c r="D81" s="57">
        <v>134368862.34513372</v>
      </c>
      <c r="E81" s="57">
        <v>138774960.10909626</v>
      </c>
      <c r="F81" s="57">
        <v>0</v>
      </c>
      <c r="G81" s="57">
        <v>0</v>
      </c>
      <c r="H81" s="57">
        <v>0</v>
      </c>
      <c r="I81" s="57">
        <v>0</v>
      </c>
      <c r="J81" s="57">
        <v>0</v>
      </c>
      <c r="K81" s="57">
        <v>0</v>
      </c>
      <c r="L81" s="57">
        <v>0</v>
      </c>
      <c r="M81" s="57">
        <v>0</v>
      </c>
      <c r="N81" s="57">
        <v>0</v>
      </c>
      <c r="O81" s="58">
        <v>0</v>
      </c>
    </row>
    <row r="82" spans="2:15" ht="30.75" thickBot="1" x14ac:dyDescent="0.3">
      <c r="B82" s="90"/>
      <c r="C82" s="51" t="s">
        <v>77</v>
      </c>
      <c r="D82" s="52">
        <v>166192642.55039087</v>
      </c>
      <c r="E82" s="52">
        <v>171642275.88022768</v>
      </c>
      <c r="F82" s="52">
        <v>177123777.18797427</v>
      </c>
      <c r="G82" s="52">
        <v>182786512.03450385</v>
      </c>
      <c r="H82" s="52">
        <v>188566026.5079892</v>
      </c>
      <c r="I82" s="52">
        <v>194472625.1673823</v>
      </c>
      <c r="J82" s="52">
        <v>200473840.3974995</v>
      </c>
      <c r="K82" s="52">
        <v>206563171.83449972</v>
      </c>
      <c r="L82" s="52">
        <v>212818198.58979571</v>
      </c>
      <c r="M82" s="52">
        <v>219375297.45663714</v>
      </c>
      <c r="N82" s="52">
        <v>226007567.60545632</v>
      </c>
      <c r="O82" s="53">
        <v>232906167.2268244</v>
      </c>
    </row>
    <row r="83" spans="2:15" ht="15.75" thickBot="1" x14ac:dyDescent="0.3">
      <c r="B83" s="99" t="s">
        <v>34</v>
      </c>
      <c r="C83" s="99"/>
      <c r="D83" s="54">
        <v>434930367.24065828</v>
      </c>
      <c r="E83" s="54">
        <v>310417235.98932397</v>
      </c>
      <c r="F83" s="54">
        <v>177123777.18797427</v>
      </c>
      <c r="G83" s="54">
        <v>182786512.03450385</v>
      </c>
      <c r="H83" s="54">
        <v>188566026.5079892</v>
      </c>
      <c r="I83" s="54">
        <v>194472625.1673823</v>
      </c>
      <c r="J83" s="54">
        <v>200473840.3974995</v>
      </c>
      <c r="K83" s="54">
        <v>206563171.83449972</v>
      </c>
      <c r="L83" s="54">
        <v>212818198.58979571</v>
      </c>
      <c r="M83" s="54">
        <v>219375297.45663714</v>
      </c>
      <c r="N83" s="54">
        <v>226007567.60545632</v>
      </c>
      <c r="O83" s="55">
        <v>232906167.2268244</v>
      </c>
    </row>
    <row r="84" spans="2:15" ht="30.75" thickBot="1" x14ac:dyDescent="0.3">
      <c r="B84" s="96" t="s">
        <v>23</v>
      </c>
      <c r="C84" s="51" t="s">
        <v>78</v>
      </c>
      <c r="D84" s="52">
        <v>393041967.94030142</v>
      </c>
      <c r="E84" s="52">
        <v>0</v>
      </c>
      <c r="F84" s="52">
        <v>0</v>
      </c>
      <c r="G84" s="52">
        <v>0</v>
      </c>
      <c r="H84" s="52">
        <v>0</v>
      </c>
      <c r="I84" s="52">
        <v>0</v>
      </c>
      <c r="J84" s="52">
        <v>0</v>
      </c>
      <c r="K84" s="52">
        <v>0</v>
      </c>
      <c r="L84" s="52">
        <v>0</v>
      </c>
      <c r="M84" s="52">
        <v>0</v>
      </c>
      <c r="N84" s="52">
        <v>0</v>
      </c>
      <c r="O84" s="53">
        <v>0</v>
      </c>
    </row>
    <row r="85" spans="2:15" ht="30.75" thickBot="1" x14ac:dyDescent="0.3">
      <c r="B85" s="96"/>
      <c r="C85" s="51" t="s">
        <v>79</v>
      </c>
      <c r="D85" s="52">
        <v>134368862.34513372</v>
      </c>
      <c r="E85" s="52">
        <v>138774960.10909626</v>
      </c>
      <c r="F85" s="52">
        <v>0</v>
      </c>
      <c r="G85" s="52">
        <v>0</v>
      </c>
      <c r="H85" s="52">
        <v>0</v>
      </c>
      <c r="I85" s="52">
        <v>0</v>
      </c>
      <c r="J85" s="52">
        <v>0</v>
      </c>
      <c r="K85" s="52">
        <v>0</v>
      </c>
      <c r="L85" s="52">
        <v>0</v>
      </c>
      <c r="M85" s="52">
        <v>0</v>
      </c>
      <c r="N85" s="52">
        <v>0</v>
      </c>
      <c r="O85" s="53">
        <v>0</v>
      </c>
    </row>
    <row r="86" spans="2:15" ht="30.75" thickBot="1" x14ac:dyDescent="0.3">
      <c r="B86" s="96"/>
      <c r="C86" s="51" t="s">
        <v>80</v>
      </c>
      <c r="D86" s="52">
        <v>0</v>
      </c>
      <c r="E86" s="52">
        <v>105907644.3379648</v>
      </c>
      <c r="F86" s="52">
        <v>109289869.88794535</v>
      </c>
      <c r="G86" s="52">
        <v>0</v>
      </c>
      <c r="H86" s="52">
        <v>0</v>
      </c>
      <c r="I86" s="52">
        <v>0</v>
      </c>
      <c r="J86" s="52">
        <v>0</v>
      </c>
      <c r="K86" s="52">
        <v>0</v>
      </c>
      <c r="L86" s="52">
        <v>0</v>
      </c>
      <c r="M86" s="52">
        <v>0</v>
      </c>
      <c r="N86" s="52">
        <v>0</v>
      </c>
      <c r="O86" s="53">
        <v>0</v>
      </c>
    </row>
    <row r="87" spans="2:15" ht="45.75" thickBot="1" x14ac:dyDescent="0.3">
      <c r="B87" s="96"/>
      <c r="C87" s="51" t="s">
        <v>81</v>
      </c>
      <c r="D87" s="52">
        <v>0</v>
      </c>
      <c r="E87" s="52">
        <v>138774960.10909626</v>
      </c>
      <c r="F87" s="52">
        <v>143206823.53795981</v>
      </c>
      <c r="G87" s="52">
        <v>0</v>
      </c>
      <c r="H87" s="52">
        <v>0</v>
      </c>
      <c r="I87" s="52">
        <v>0</v>
      </c>
      <c r="J87" s="52">
        <v>0</v>
      </c>
      <c r="K87" s="52">
        <v>0</v>
      </c>
      <c r="L87" s="52">
        <v>0</v>
      </c>
      <c r="M87" s="52">
        <v>0</v>
      </c>
      <c r="N87" s="52">
        <v>0</v>
      </c>
      <c r="O87" s="53">
        <v>0</v>
      </c>
    </row>
    <row r="88" spans="2:15" ht="45.75" thickBot="1" x14ac:dyDescent="0.3">
      <c r="B88" s="96"/>
      <c r="C88" s="51" t="s">
        <v>82</v>
      </c>
      <c r="D88" s="52">
        <v>0</v>
      </c>
      <c r="E88" s="52">
        <v>105907644.3379648</v>
      </c>
      <c r="F88" s="52">
        <v>109289869.88794535</v>
      </c>
      <c r="G88" s="52">
        <v>0</v>
      </c>
      <c r="H88" s="52">
        <v>0</v>
      </c>
      <c r="I88" s="52">
        <v>0</v>
      </c>
      <c r="J88" s="52">
        <v>0</v>
      </c>
      <c r="K88" s="52">
        <v>0</v>
      </c>
      <c r="L88" s="52">
        <v>0</v>
      </c>
      <c r="M88" s="52">
        <v>0</v>
      </c>
      <c r="N88" s="52">
        <v>0</v>
      </c>
      <c r="O88" s="53">
        <v>0</v>
      </c>
    </row>
    <row r="89" spans="2:15" ht="15.75" thickBot="1" x14ac:dyDescent="0.3">
      <c r="B89" s="96"/>
      <c r="C89" s="51" t="s">
        <v>83</v>
      </c>
      <c r="D89" s="52">
        <v>102545082.1398766</v>
      </c>
      <c r="E89" s="52">
        <v>105907644.3379648</v>
      </c>
      <c r="F89" s="52">
        <v>0</v>
      </c>
      <c r="G89" s="52">
        <v>0</v>
      </c>
      <c r="H89" s="52">
        <v>0</v>
      </c>
      <c r="I89" s="52">
        <v>0</v>
      </c>
      <c r="J89" s="52">
        <v>0</v>
      </c>
      <c r="K89" s="52">
        <v>0</v>
      </c>
      <c r="L89" s="52">
        <v>0</v>
      </c>
      <c r="M89" s="52">
        <v>0</v>
      </c>
      <c r="N89" s="52">
        <v>0</v>
      </c>
      <c r="O89" s="53">
        <v>0</v>
      </c>
    </row>
    <row r="90" spans="2:15" ht="15.75" thickBot="1" x14ac:dyDescent="0.3">
      <c r="B90" s="99" t="s">
        <v>34</v>
      </c>
      <c r="C90" s="99"/>
      <c r="D90" s="54">
        <v>102545082.1398766</v>
      </c>
      <c r="E90" s="54">
        <v>350590248.78502584</v>
      </c>
      <c r="F90" s="54">
        <v>252496693.42590517</v>
      </c>
      <c r="G90" s="54">
        <v>0</v>
      </c>
      <c r="H90" s="54">
        <v>0</v>
      </c>
      <c r="I90" s="54">
        <v>0</v>
      </c>
      <c r="J90" s="54">
        <v>0</v>
      </c>
      <c r="K90" s="54">
        <v>0</v>
      </c>
      <c r="L90" s="54">
        <v>0</v>
      </c>
      <c r="M90" s="54">
        <v>0</v>
      </c>
      <c r="N90" s="54">
        <v>0</v>
      </c>
      <c r="O90" s="55">
        <v>0</v>
      </c>
    </row>
    <row r="91" spans="2:15" ht="19.5" thickBot="1" x14ac:dyDescent="0.3">
      <c r="B91" s="102" t="s">
        <v>24</v>
      </c>
      <c r="C91" s="102"/>
      <c r="D91" s="59">
        <v>1695518950.9614697</v>
      </c>
      <c r="E91" s="59">
        <v>1853370974.6229448</v>
      </c>
      <c r="F91" s="59">
        <v>1626145865.854594</v>
      </c>
      <c r="G91" s="59">
        <v>1131720367.6567173</v>
      </c>
      <c r="H91" s="59">
        <v>906722133.47524953</v>
      </c>
      <c r="I91" s="59">
        <v>935124088.14973092</v>
      </c>
      <c r="J91" s="59">
        <v>963981007.80628157</v>
      </c>
      <c r="K91" s="59">
        <v>993261635.36280906</v>
      </c>
      <c r="L91" s="59">
        <v>851272794.35918283</v>
      </c>
      <c r="M91" s="59">
        <v>877501189.82654858</v>
      </c>
      <c r="N91" s="59">
        <v>904030270.42182529</v>
      </c>
      <c r="O91" s="60">
        <v>698718501.68047321</v>
      </c>
    </row>
    <row r="92" spans="2:15" ht="15.75" thickBot="1" x14ac:dyDescent="0.3">
      <c r="B92" s="11"/>
      <c r="C92" s="12"/>
      <c r="D92" s="13"/>
      <c r="E92" s="13"/>
      <c r="F92" s="13"/>
      <c r="G92" s="13"/>
      <c r="H92" s="13"/>
      <c r="I92" s="13"/>
      <c r="J92" s="13"/>
      <c r="K92" s="13"/>
      <c r="L92" s="13"/>
      <c r="M92" s="13"/>
      <c r="N92" s="13"/>
      <c r="O92" s="13"/>
    </row>
    <row r="93" spans="2:15" ht="29.25" thickBot="1" x14ac:dyDescent="0.3">
      <c r="B93" s="93" t="s">
        <v>84</v>
      </c>
      <c r="C93" s="94"/>
      <c r="D93" s="94"/>
      <c r="E93" s="94"/>
      <c r="F93" s="94"/>
      <c r="G93" s="94"/>
      <c r="H93" s="94"/>
      <c r="I93" s="94"/>
      <c r="J93" s="94"/>
      <c r="K93" s="94"/>
      <c r="L93" s="94"/>
      <c r="M93" s="94"/>
      <c r="N93" s="94"/>
      <c r="O93" s="95"/>
    </row>
    <row r="94" spans="2:15" ht="15.75" thickBot="1" x14ac:dyDescent="0.3"/>
    <row r="95" spans="2:15" ht="19.5" thickBot="1" x14ac:dyDescent="0.3">
      <c r="B95" s="47" t="s">
        <v>32</v>
      </c>
      <c r="C95" s="49" t="s">
        <v>33</v>
      </c>
      <c r="D95" s="49">
        <v>2021</v>
      </c>
      <c r="E95" s="49">
        <v>2022</v>
      </c>
      <c r="F95" s="49">
        <v>2023</v>
      </c>
      <c r="G95" s="49">
        <v>2024</v>
      </c>
      <c r="H95" s="49">
        <v>2025</v>
      </c>
      <c r="I95" s="49">
        <v>2026</v>
      </c>
      <c r="J95" s="49">
        <v>2027</v>
      </c>
      <c r="K95" s="49">
        <v>2028</v>
      </c>
      <c r="L95" s="49">
        <v>2029</v>
      </c>
      <c r="M95" s="49">
        <v>2030</v>
      </c>
      <c r="N95" s="49">
        <v>2031</v>
      </c>
      <c r="O95" s="50">
        <v>2032</v>
      </c>
    </row>
    <row r="96" spans="2:15" ht="90.75" thickBot="1" x14ac:dyDescent="0.3">
      <c r="B96" s="101" t="s">
        <v>26</v>
      </c>
      <c r="C96" s="61" t="s">
        <v>85</v>
      </c>
      <c r="D96" s="62">
        <v>26633436.306152381</v>
      </c>
      <c r="E96" s="62">
        <v>27506774.980805721</v>
      </c>
      <c r="F96" s="62">
        <v>28385220.703201003</v>
      </c>
      <c r="G96" s="62">
        <v>29292710.261939723</v>
      </c>
      <c r="H96" s="62">
        <v>30218914.504485451</v>
      </c>
      <c r="I96" s="62">
        <v>31165484.802465111</v>
      </c>
      <c r="J96" s="62">
        <v>0</v>
      </c>
      <c r="K96" s="62">
        <v>0</v>
      </c>
      <c r="L96" s="62">
        <v>0</v>
      </c>
      <c r="M96" s="62">
        <v>0</v>
      </c>
      <c r="N96" s="62">
        <v>0</v>
      </c>
      <c r="O96" s="63">
        <v>0</v>
      </c>
    </row>
    <row r="97" spans="2:15" ht="120.75" thickBot="1" x14ac:dyDescent="0.3">
      <c r="B97" s="104"/>
      <c r="C97" s="61" t="s">
        <v>86</v>
      </c>
      <c r="D97" s="64">
        <v>32367294.426094715</v>
      </c>
      <c r="E97" s="64">
        <v>33428652.40075719</v>
      </c>
      <c r="F97" s="64">
        <v>34496216.909041978</v>
      </c>
      <c r="G97" s="64">
        <v>35599078.041892394</v>
      </c>
      <c r="H97" s="64">
        <v>36724682.904613413</v>
      </c>
      <c r="I97" s="64">
        <v>37875038.389257602</v>
      </c>
      <c r="J97" s="64">
        <v>0</v>
      </c>
      <c r="K97" s="64">
        <v>0</v>
      </c>
      <c r="L97" s="64">
        <v>0</v>
      </c>
      <c r="M97" s="64">
        <v>0</v>
      </c>
      <c r="N97" s="64">
        <v>0</v>
      </c>
      <c r="O97" s="65">
        <v>0</v>
      </c>
    </row>
    <row r="98" spans="2:15" ht="90.75" thickBot="1" x14ac:dyDescent="0.3">
      <c r="B98" s="104"/>
      <c r="C98" s="61" t="s">
        <v>87</v>
      </c>
      <c r="D98" s="64">
        <v>87579538.918911681</v>
      </c>
      <c r="E98" s="64">
        <v>90451365.053811312</v>
      </c>
      <c r="F98" s="64">
        <v>93339984.849180996</v>
      </c>
      <c r="G98" s="64">
        <v>96324110.375247791</v>
      </c>
      <c r="H98" s="64">
        <v>99369775.965465173</v>
      </c>
      <c r="I98" s="64">
        <v>102482411.87539639</v>
      </c>
      <c r="J98" s="64">
        <v>105644908.45010155</v>
      </c>
      <c r="K98" s="64">
        <v>108853840.15365283</v>
      </c>
      <c r="L98" s="64">
        <v>112150089.31816193</v>
      </c>
      <c r="M98" s="64">
        <v>115605523.24466422</v>
      </c>
      <c r="N98" s="64">
        <v>119100570.63488263</v>
      </c>
      <c r="O98" s="65">
        <v>122735967.27310869</v>
      </c>
    </row>
    <row r="99" spans="2:15" ht="60.75" thickBot="1" x14ac:dyDescent="0.3">
      <c r="B99" s="104"/>
      <c r="C99" s="61" t="s">
        <v>88</v>
      </c>
      <c r="D99" s="64">
        <v>108431810.09008113</v>
      </c>
      <c r="E99" s="64">
        <v>111987404.35233781</v>
      </c>
      <c r="F99" s="64">
        <v>115563790.76565266</v>
      </c>
      <c r="G99" s="64">
        <v>119258422.36935441</v>
      </c>
      <c r="H99" s="64">
        <v>123029246.43343307</v>
      </c>
      <c r="I99" s="64">
        <v>126882986.13144314</v>
      </c>
      <c r="J99" s="64">
        <v>130798458.08107811</v>
      </c>
      <c r="K99" s="64">
        <v>134771421.14261779</v>
      </c>
      <c r="L99" s="64">
        <v>138852491.53677192</v>
      </c>
      <c r="M99" s="64">
        <v>143130647.82672715</v>
      </c>
      <c r="N99" s="64">
        <v>147457849.35747373</v>
      </c>
      <c r="O99" s="65">
        <v>151958816.62384886</v>
      </c>
    </row>
    <row r="100" spans="2:15" ht="15.75" thickBot="1" x14ac:dyDescent="0.3">
      <c r="B100" s="99" t="s">
        <v>34</v>
      </c>
      <c r="C100" s="100"/>
      <c r="D100" s="54">
        <v>255012079.74123991</v>
      </c>
      <c r="E100" s="54">
        <v>263374196.78771204</v>
      </c>
      <c r="F100" s="54">
        <v>271785213.22707665</v>
      </c>
      <c r="G100" s="54">
        <v>280474321.04843432</v>
      </c>
      <c r="H100" s="54">
        <v>289342619.80799711</v>
      </c>
      <c r="I100" s="54">
        <v>298405921.19856226</v>
      </c>
      <c r="J100" s="54">
        <v>236443366.53117967</v>
      </c>
      <c r="K100" s="54">
        <v>243625261.29627061</v>
      </c>
      <c r="L100" s="54">
        <v>251002580.85493386</v>
      </c>
      <c r="M100" s="54">
        <v>258736171.07139137</v>
      </c>
      <c r="N100" s="54">
        <v>266558419.99235636</v>
      </c>
      <c r="O100" s="55">
        <v>274694783.89695752</v>
      </c>
    </row>
    <row r="101" spans="2:15" ht="60.75" thickBot="1" x14ac:dyDescent="0.3">
      <c r="B101" s="101" t="s">
        <v>27</v>
      </c>
      <c r="C101" s="61" t="s">
        <v>89</v>
      </c>
      <c r="D101" s="62">
        <v>108431810.09008113</v>
      </c>
      <c r="E101" s="62">
        <v>111987404.35233781</v>
      </c>
      <c r="F101" s="62">
        <v>115563790.76565266</v>
      </c>
      <c r="G101" s="62">
        <v>119258422.36935441</v>
      </c>
      <c r="H101" s="62">
        <v>123029246.43343307</v>
      </c>
      <c r="I101" s="62">
        <v>126882986.13144314</v>
      </c>
      <c r="J101" s="62">
        <v>0</v>
      </c>
      <c r="K101" s="62">
        <v>0</v>
      </c>
      <c r="L101" s="62">
        <v>0</v>
      </c>
      <c r="M101" s="62">
        <v>0</v>
      </c>
      <c r="N101" s="62">
        <v>0</v>
      </c>
      <c r="O101" s="63">
        <v>0</v>
      </c>
    </row>
    <row r="102" spans="2:15" ht="60.75" thickBot="1" x14ac:dyDescent="0.3">
      <c r="B102" s="104"/>
      <c r="C102" s="61" t="s">
        <v>90</v>
      </c>
      <c r="D102" s="64">
        <v>72891640.362639159</v>
      </c>
      <c r="E102" s="64">
        <v>75281834.697904497</v>
      </c>
      <c r="F102" s="64">
        <v>77686006.241482005</v>
      </c>
      <c r="G102" s="64">
        <v>80169666.321542814</v>
      </c>
      <c r="H102" s="64">
        <v>82704545.627912983</v>
      </c>
      <c r="I102" s="64">
        <v>85295163.712082282</v>
      </c>
      <c r="J102" s="64">
        <v>87927280.366463423</v>
      </c>
      <c r="K102" s="64">
        <v>90598044.549180776</v>
      </c>
      <c r="L102" s="64">
        <v>93341482.2471973</v>
      </c>
      <c r="M102" s="64">
        <v>96217407.950581878</v>
      </c>
      <c r="N102" s="64">
        <v>99126303.573497385</v>
      </c>
      <c r="O102" s="65">
        <v>102152010.57766958</v>
      </c>
    </row>
    <row r="103" spans="2:15" ht="45.75" thickBot="1" x14ac:dyDescent="0.3">
      <c r="B103" s="104"/>
      <c r="C103" s="61" t="s">
        <v>91</v>
      </c>
      <c r="D103" s="64">
        <v>204509591.65135914</v>
      </c>
      <c r="E103" s="64">
        <v>204509591.65135914</v>
      </c>
      <c r="F103" s="64">
        <v>211040730.83798876</v>
      </c>
      <c r="G103" s="64">
        <v>217787807.48419797</v>
      </c>
      <c r="H103" s="64">
        <v>224674025.57268563</v>
      </c>
      <c r="I103" s="64">
        <v>231711662.85456282</v>
      </c>
      <c r="J103" s="64">
        <v>238862034.57871544</v>
      </c>
      <c r="K103" s="64">
        <v>246117395.64418912</v>
      </c>
      <c r="L103" s="64">
        <v>253570180.57688579</v>
      </c>
      <c r="M103" s="64">
        <v>261382880.59381562</v>
      </c>
      <c r="N103" s="64">
        <v>269285146.23845768</v>
      </c>
      <c r="O103" s="65">
        <v>277504740.06694257</v>
      </c>
    </row>
    <row r="104" spans="2:15" ht="75.75" thickBot="1" x14ac:dyDescent="0.3">
      <c r="B104" s="104"/>
      <c r="C104" s="61" t="s">
        <v>92</v>
      </c>
      <c r="D104" s="64">
        <v>82003095.407969072</v>
      </c>
      <c r="E104" s="64">
        <v>84692064.035142541</v>
      </c>
      <c r="F104" s="64">
        <v>87396757.021667272</v>
      </c>
      <c r="G104" s="64">
        <v>90190874.611735672</v>
      </c>
      <c r="H104" s="64">
        <v>93042613.831402108</v>
      </c>
      <c r="I104" s="64">
        <v>95957059.17609258</v>
      </c>
      <c r="J104" s="64">
        <v>0</v>
      </c>
      <c r="K104" s="64">
        <v>0</v>
      </c>
      <c r="L104" s="64">
        <v>0</v>
      </c>
      <c r="M104" s="64">
        <v>0</v>
      </c>
      <c r="N104" s="64">
        <v>0</v>
      </c>
      <c r="O104" s="65">
        <v>0</v>
      </c>
    </row>
    <row r="105" spans="2:15" ht="45.75" thickBot="1" x14ac:dyDescent="0.3">
      <c r="B105" s="104"/>
      <c r="C105" s="61" t="s">
        <v>93</v>
      </c>
      <c r="D105" s="64">
        <v>61198337.832691923</v>
      </c>
      <c r="E105" s="64">
        <v>63205096.353801124</v>
      </c>
      <c r="F105" s="64">
        <v>65223589.854559459</v>
      </c>
      <c r="G105" s="64">
        <v>67308820.312880129</v>
      </c>
      <c r="H105" s="64">
        <v>69437053.391249076</v>
      </c>
      <c r="I105" s="64">
        <v>71612083.613119826</v>
      </c>
      <c r="J105" s="64">
        <v>73821955.190004155</v>
      </c>
      <c r="K105" s="64">
        <v>76064274.4451648</v>
      </c>
      <c r="L105" s="64">
        <v>78367608.904793903</v>
      </c>
      <c r="M105" s="64">
        <v>80782177.597470224</v>
      </c>
      <c r="N105" s="64">
        <v>83224427.16361481</v>
      </c>
      <c r="O105" s="65">
        <v>85764749.188237265</v>
      </c>
    </row>
    <row r="106" spans="2:15" ht="45.75" thickBot="1" x14ac:dyDescent="0.3">
      <c r="B106" s="104"/>
      <c r="C106" s="61" t="s">
        <v>94</v>
      </c>
      <c r="D106" s="64">
        <v>173800602.15700692</v>
      </c>
      <c r="E106" s="64">
        <v>179499708.56584421</v>
      </c>
      <c r="F106" s="64">
        <v>185232141.80350643</v>
      </c>
      <c r="G106" s="64">
        <v>191154105.08105585</v>
      </c>
      <c r="H106" s="64">
        <v>197198193.91827571</v>
      </c>
      <c r="I106" s="64">
        <v>203375184.59577233</v>
      </c>
      <c r="J106" s="64">
        <v>209651123.19727758</v>
      </c>
      <c r="K106" s="64">
        <v>216019211.78557557</v>
      </c>
      <c r="L106" s="64">
        <v>222560580.88528782</v>
      </c>
      <c r="M106" s="64">
        <v>229417850.34060994</v>
      </c>
      <c r="N106" s="64">
        <v>236353732.26560673</v>
      </c>
      <c r="O106" s="65">
        <v>243568135.68223417</v>
      </c>
    </row>
    <row r="107" spans="2:15" ht="15.75" thickBot="1" x14ac:dyDescent="0.3">
      <c r="B107" s="99" t="s">
        <v>34</v>
      </c>
      <c r="C107" s="100"/>
      <c r="D107" s="54">
        <v>702835077.50174737</v>
      </c>
      <c r="E107" s="54">
        <v>719175699.65638924</v>
      </c>
      <c r="F107" s="54">
        <v>742143016.52485657</v>
      </c>
      <c r="G107" s="54">
        <v>765869696.18076694</v>
      </c>
      <c r="H107" s="54">
        <v>790085678.77495861</v>
      </c>
      <c r="I107" s="54">
        <v>814834140.0830729</v>
      </c>
      <c r="J107" s="54">
        <v>610262393.33246064</v>
      </c>
      <c r="K107" s="54">
        <v>628798926.42411017</v>
      </c>
      <c r="L107" s="54">
        <v>647839852.61416483</v>
      </c>
      <c r="M107" s="54">
        <v>667800316.48247766</v>
      </c>
      <c r="N107" s="54">
        <v>687989609.24117661</v>
      </c>
      <c r="O107" s="55">
        <v>708989635.51508355</v>
      </c>
    </row>
    <row r="108" spans="2:15" ht="30.75" thickBot="1" x14ac:dyDescent="0.3">
      <c r="B108" s="101" t="s">
        <v>28</v>
      </c>
      <c r="C108" s="61" t="s">
        <v>95</v>
      </c>
      <c r="D108" s="62">
        <v>13804145.672675697</v>
      </c>
      <c r="E108" s="62">
        <v>0</v>
      </c>
      <c r="F108" s="62">
        <v>14712097.869531104</v>
      </c>
      <c r="G108" s="62">
        <v>0</v>
      </c>
      <c r="H108" s="62">
        <v>15662503.820195671</v>
      </c>
      <c r="I108" s="62">
        <v>0</v>
      </c>
      <c r="J108" s="62">
        <v>16651580.081643708</v>
      </c>
      <c r="K108" s="62">
        <v>0</v>
      </c>
      <c r="L108" s="62">
        <v>17676916.198255956</v>
      </c>
      <c r="M108" s="62">
        <v>0</v>
      </c>
      <c r="N108" s="62">
        <v>18772439.853387982</v>
      </c>
      <c r="O108" s="63">
        <v>0</v>
      </c>
    </row>
    <row r="109" spans="2:15" ht="30.75" thickBot="1" x14ac:dyDescent="0.3">
      <c r="B109" s="104"/>
      <c r="C109" s="61" t="s">
        <v>96</v>
      </c>
      <c r="D109" s="64">
        <v>115050867.15958221</v>
      </c>
      <c r="E109" s="64">
        <v>118823507.33593291</v>
      </c>
      <c r="F109" s="64">
        <v>122618208.88898997</v>
      </c>
      <c r="G109" s="64">
        <v>126538373.73257187</v>
      </c>
      <c r="H109" s="64">
        <v>130539382.09089452</v>
      </c>
      <c r="I109" s="64">
        <v>134628367.5435493</v>
      </c>
      <c r="J109" s="64">
        <v>138782853.60045716</v>
      </c>
      <c r="K109" s="64">
        <v>142998340.22789049</v>
      </c>
      <c r="L109" s="64">
        <v>147328533.43776739</v>
      </c>
      <c r="M109" s="64">
        <v>151867843.35608989</v>
      </c>
      <c r="N109" s="64">
        <v>156459192.40830135</v>
      </c>
      <c r="O109" s="65">
        <v>161234914.4646163</v>
      </c>
    </row>
    <row r="110" spans="2:15" ht="30.75" thickBot="1" x14ac:dyDescent="0.3">
      <c r="B110" s="104"/>
      <c r="C110" s="61" t="s">
        <v>97</v>
      </c>
      <c r="D110" s="64">
        <v>105397137.37852499</v>
      </c>
      <c r="E110" s="64">
        <v>108853221.49821305</v>
      </c>
      <c r="F110" s="64">
        <v>112329515.86063018</v>
      </c>
      <c r="G110" s="64">
        <v>115920746.09440468</v>
      </c>
      <c r="H110" s="64">
        <v>119586036.39604008</v>
      </c>
      <c r="I110" s="64">
        <v>123331921.77815083</v>
      </c>
      <c r="J110" s="64">
        <v>0</v>
      </c>
      <c r="K110" s="64">
        <v>0</v>
      </c>
      <c r="L110" s="64">
        <v>0</v>
      </c>
      <c r="M110" s="64">
        <v>0</v>
      </c>
      <c r="N110" s="64">
        <v>0</v>
      </c>
      <c r="O110" s="65">
        <v>0</v>
      </c>
    </row>
    <row r="111" spans="2:15" ht="30.75" thickBot="1" x14ac:dyDescent="0.3">
      <c r="B111" s="104"/>
      <c r="C111" s="61" t="s">
        <v>98</v>
      </c>
      <c r="D111" s="64">
        <v>59475453.529466704</v>
      </c>
      <c r="E111" s="64">
        <v>61425716.843698971</v>
      </c>
      <c r="F111" s="64">
        <v>63387384.768930629</v>
      </c>
      <c r="G111" s="64">
        <v>65413910.841601662</v>
      </c>
      <c r="H111" s="64">
        <v>67482228.904396966</v>
      </c>
      <c r="I111" s="64">
        <v>69596026.655566543</v>
      </c>
      <c r="J111" s="64">
        <v>71743684.891585842</v>
      </c>
      <c r="K111" s="64">
        <v>73922877.323627576</v>
      </c>
      <c r="L111" s="64">
        <v>76161367.23149088</v>
      </c>
      <c r="M111" s="64">
        <v>78507959.854113728</v>
      </c>
      <c r="N111" s="64">
        <v>80881454.065275103</v>
      </c>
      <c r="O111" s="65">
        <v>83350259.753076062</v>
      </c>
    </row>
    <row r="112" spans="2:15" ht="30.75" thickBot="1" x14ac:dyDescent="0.3">
      <c r="B112" s="104"/>
      <c r="C112" s="61" t="s">
        <v>99</v>
      </c>
      <c r="D112" s="64">
        <v>41546146.47429359</v>
      </c>
      <c r="E112" s="64">
        <v>42908488.76019799</v>
      </c>
      <c r="F112" s="64">
        <v>44278797.654357493</v>
      </c>
      <c r="G112" s="64">
        <v>45694412.736762062</v>
      </c>
      <c r="H112" s="64">
        <v>47139221.310600795</v>
      </c>
      <c r="I112" s="64">
        <v>48615799.390726134</v>
      </c>
      <c r="J112" s="64">
        <v>50116030.466831751</v>
      </c>
      <c r="K112" s="64">
        <v>51638289.526738234</v>
      </c>
      <c r="L112" s="64">
        <v>53201970.408082671</v>
      </c>
      <c r="M112" s="64">
        <v>54841165.656365789</v>
      </c>
      <c r="N112" s="64">
        <v>56499152.814108834</v>
      </c>
      <c r="O112" s="65">
        <v>58223719.112222552</v>
      </c>
    </row>
    <row r="113" spans="2:15" ht="60.75" thickBot="1" x14ac:dyDescent="0.3">
      <c r="B113" s="104"/>
      <c r="C113" s="61" t="s">
        <v>100</v>
      </c>
      <c r="D113" s="64">
        <v>108659152.3173832</v>
      </c>
      <c r="E113" s="64">
        <v>112222201.37282552</v>
      </c>
      <c r="F113" s="64">
        <v>115806086.17293498</v>
      </c>
      <c r="G113" s="64">
        <v>119508464.08076231</v>
      </c>
      <c r="H113" s="64">
        <v>123287194.19695593</v>
      </c>
      <c r="I113" s="64">
        <v>127149013.79112989</v>
      </c>
      <c r="J113" s="64">
        <v>131072695.06709844</v>
      </c>
      <c r="K113" s="64">
        <v>135053987.99300769</v>
      </c>
      <c r="L113" s="64">
        <v>139143614.91344696</v>
      </c>
      <c r="M113" s="64">
        <v>143430740.94741824</v>
      </c>
      <c r="N113" s="64">
        <v>147767015.05228463</v>
      </c>
      <c r="O113" s="65">
        <v>152277419.21658206</v>
      </c>
    </row>
    <row r="114" spans="2:15" ht="60.75" thickBot="1" x14ac:dyDescent="0.3">
      <c r="B114" s="104"/>
      <c r="C114" s="61" t="s">
        <v>101</v>
      </c>
      <c r="D114" s="64">
        <v>156392033.78377086</v>
      </c>
      <c r="E114" s="64">
        <v>161520294.73894876</v>
      </c>
      <c r="F114" s="64">
        <v>166678544.37353748</v>
      </c>
      <c r="G114" s="64">
        <v>172007339.95579961</v>
      </c>
      <c r="H114" s="64">
        <v>177446028.50975922</v>
      </c>
      <c r="I114" s="64">
        <v>183004306.92035067</v>
      </c>
      <c r="J114" s="64">
        <v>188651622.23232421</v>
      </c>
      <c r="K114" s="64">
        <v>194381857.41723722</v>
      </c>
      <c r="L114" s="64">
        <v>200268016.63957489</v>
      </c>
      <c r="M114" s="64">
        <v>206438434.36547181</v>
      </c>
      <c r="N114" s="64">
        <v>212679590.41943327</v>
      </c>
      <c r="O114" s="65">
        <v>219171370.13055125</v>
      </c>
    </row>
    <row r="115" spans="2:15" ht="15.75" thickBot="1" x14ac:dyDescent="0.3">
      <c r="B115" s="99" t="s">
        <v>34</v>
      </c>
      <c r="C115" s="100"/>
      <c r="D115" s="54">
        <v>600324936.31569719</v>
      </c>
      <c r="E115" s="54">
        <v>605753430.5498172</v>
      </c>
      <c r="F115" s="54">
        <v>639810635.58891177</v>
      </c>
      <c r="G115" s="54">
        <v>645083247.44190216</v>
      </c>
      <c r="H115" s="54">
        <v>681142595.22884321</v>
      </c>
      <c r="I115" s="54">
        <v>686325436.07947338</v>
      </c>
      <c r="J115" s="54">
        <v>597018466.33994114</v>
      </c>
      <c r="K115" s="54">
        <v>597995352.48850131</v>
      </c>
      <c r="L115" s="54">
        <v>633780418.82861876</v>
      </c>
      <c r="M115" s="54">
        <v>635086144.17945945</v>
      </c>
      <c r="N115" s="54">
        <v>673058844.61279118</v>
      </c>
      <c r="O115" s="55">
        <v>674257682.67704821</v>
      </c>
    </row>
    <row r="116" spans="2:15" ht="19.5" thickBot="1" x14ac:dyDescent="0.3">
      <c r="B116" s="102" t="s">
        <v>29</v>
      </c>
      <c r="C116" s="103"/>
      <c r="D116" s="59">
        <v>1558172093.5586843</v>
      </c>
      <c r="E116" s="59">
        <v>1588303326.9939184</v>
      </c>
      <c r="F116" s="59">
        <v>1653738865.3408451</v>
      </c>
      <c r="G116" s="59">
        <v>1691427264.6711035</v>
      </c>
      <c r="H116" s="59">
        <v>1760570893.811799</v>
      </c>
      <c r="I116" s="59">
        <v>1799565497.3611083</v>
      </c>
      <c r="J116" s="59">
        <v>1443724226.2035816</v>
      </c>
      <c r="K116" s="59">
        <v>1470419540.2088821</v>
      </c>
      <c r="L116" s="59">
        <v>1532622852.2977176</v>
      </c>
      <c r="M116" s="59">
        <v>1561622631.7333286</v>
      </c>
      <c r="N116" s="59">
        <v>1627606873.846324</v>
      </c>
      <c r="O116" s="60">
        <v>1657942102.0890894</v>
      </c>
    </row>
  </sheetData>
  <mergeCells count="40">
    <mergeCell ref="B107:C107"/>
    <mergeCell ref="B108:B114"/>
    <mergeCell ref="B115:C115"/>
    <mergeCell ref="B116:C116"/>
    <mergeCell ref="B90:C90"/>
    <mergeCell ref="B91:C91"/>
    <mergeCell ref="B93:O93"/>
    <mergeCell ref="B96:B99"/>
    <mergeCell ref="B100:C100"/>
    <mergeCell ref="B101:B106"/>
    <mergeCell ref="B84:B89"/>
    <mergeCell ref="B52:C52"/>
    <mergeCell ref="B53:B61"/>
    <mergeCell ref="B62:C62"/>
    <mergeCell ref="B63:C63"/>
    <mergeCell ref="B65:O65"/>
    <mergeCell ref="B68:B73"/>
    <mergeCell ref="B74:C74"/>
    <mergeCell ref="B75:B78"/>
    <mergeCell ref="B79:C79"/>
    <mergeCell ref="B80:B82"/>
    <mergeCell ref="B83:C83"/>
    <mergeCell ref="B45:B51"/>
    <mergeCell ref="B20:C20"/>
    <mergeCell ref="B21:C21"/>
    <mergeCell ref="B23:O23"/>
    <mergeCell ref="B26:B30"/>
    <mergeCell ref="B31:C31"/>
    <mergeCell ref="B32:B34"/>
    <mergeCell ref="B35:C35"/>
    <mergeCell ref="B36:C36"/>
    <mergeCell ref="B38:O38"/>
    <mergeCell ref="B41:B43"/>
    <mergeCell ref="B44:C44"/>
    <mergeCell ref="B17:B19"/>
    <mergeCell ref="B2:O2"/>
    <mergeCell ref="B5:B9"/>
    <mergeCell ref="B10:C10"/>
    <mergeCell ref="B11:B15"/>
    <mergeCell ref="B16:C16"/>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vt:lpstr>
      <vt:lpstr>Formato Res 754</vt:lpstr>
      <vt:lpstr>Proyecciones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Camilo Saldarriaga acosta</dc:creator>
  <cp:keywords/>
  <dc:description/>
  <cp:lastModifiedBy>casa</cp:lastModifiedBy>
  <cp:revision/>
  <dcterms:created xsi:type="dcterms:W3CDTF">2020-12-06T03:10:01Z</dcterms:created>
  <dcterms:modified xsi:type="dcterms:W3CDTF">2020-12-09T17:56:38Z</dcterms:modified>
  <cp:category/>
  <cp:contentStatus/>
</cp:coreProperties>
</file>